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5431" windowWidth="15615" windowHeight="11295" activeTab="4"/>
  </bookViews>
  <sheets>
    <sheet name="ПЗ 2019" sheetId="1" r:id="rId1"/>
    <sheet name="Форма вносимых изменений" sheetId="2" state="hidden" r:id="rId2"/>
    <sheet name="СМСП ПЗ 2019 " sheetId="3" r:id="rId3"/>
    <sheet name="Долгосрочные позиции плана " sheetId="4" state="hidden" r:id="rId4"/>
    <sheet name="Перечень изменений" sheetId="5" r:id="rId5"/>
  </sheets>
  <definedNames>
    <definedName name="_xlnm.Print_Area" localSheetId="4">'Перечень изменений'!$A$1:$P$28</definedName>
    <definedName name="_xlnm.Print_Area" localSheetId="0">'ПЗ 2019'!$A$1:$Q$46</definedName>
    <definedName name="_xlnm.Print_Area" localSheetId="2">'СМСП ПЗ 2019 '!$A$1:$Q$37</definedName>
  </definedNames>
  <calcPr fullCalcOnLoad="1"/>
</workbook>
</file>

<file path=xl/sharedStrings.xml><?xml version="1.0" encoding="utf-8"?>
<sst xmlns="http://schemas.openxmlformats.org/spreadsheetml/2006/main" count="1034" uniqueCount="336">
  <si>
    <t>ПЛАН ЗАКУПОК ТОВАРОВ, РАБОТ, УСЛУГ АО "ЮГОРСКИЙ РЫБОВОДНЫЙ ЗАВОД"</t>
  </si>
  <si>
    <t>Наименование заказчика</t>
  </si>
  <si>
    <t>Акционерное общество "Югорский рыбоводный завод"</t>
  </si>
  <si>
    <t>Адрес местонахождения заказчика</t>
  </si>
  <si>
    <t>628011, ХМАО-Югра, г.Ханты-Мансийск, ул. Индустриальная, 33</t>
  </si>
  <si>
    <t>Телефон заказчика</t>
  </si>
  <si>
    <t>код города 8 (3467) т. 318415</t>
  </si>
  <si>
    <t>Электронная почта заказчика</t>
  </si>
  <si>
    <t>E-mail: econ_urz86@mail.ru</t>
  </si>
  <si>
    <t>ИНН</t>
  </si>
  <si>
    <t>КПП</t>
  </si>
  <si>
    <t>ОКАТО</t>
  </si>
  <si>
    <t>Порядковый номер</t>
  </si>
  <si>
    <t>Код по ОКВЭД2</t>
  </si>
  <si>
    <t>Условия договора</t>
  </si>
  <si>
    <t>Способ закупки</t>
  </si>
  <si>
    <t>Электронная закупка</t>
  </si>
  <si>
    <t>Предмет договора</t>
  </si>
  <si>
    <t>Минимально необходимые требования, предъявляемые к закупаемым товарам, работам, услугам</t>
  </si>
  <si>
    <t>Ед. измерения</t>
  </si>
  <si>
    <t>Сведения о количестве (объеме)</t>
  </si>
  <si>
    <t>Регион поставки товаров, выполнения работ, оказания услуг</t>
  </si>
  <si>
    <t>Сведения о планируемом объеме денежных средств, тыс. руб.</t>
  </si>
  <si>
    <t>График осуществления процедур</t>
  </si>
  <si>
    <t>Код по ОКЕИ</t>
  </si>
  <si>
    <t>Наименование</t>
  </si>
  <si>
    <t>Код по ОКАТО</t>
  </si>
  <si>
    <t>Планируемая дата или период размещения извещения о закупке (мес. год)</t>
  </si>
  <si>
    <t>Срок исполнения договора (мес. год)</t>
  </si>
  <si>
    <t>Да/нет</t>
  </si>
  <si>
    <t>03.22.5</t>
  </si>
  <si>
    <t>03.22.40.110</t>
  </si>
  <si>
    <t>Закупка рыбопосадочного материала</t>
  </si>
  <si>
    <t>млн.шт.</t>
  </si>
  <si>
    <t>Ханты-Мансийск</t>
  </si>
  <si>
    <t>Закупка у единственного поставщика (исполнителя, подрядчика) (СМСП)</t>
  </si>
  <si>
    <t xml:space="preserve">нет </t>
  </si>
  <si>
    <t>69.20.1</t>
  </si>
  <si>
    <t>69.20.10</t>
  </si>
  <si>
    <t>В соответствии с техническим заданием</t>
  </si>
  <si>
    <t>усл. ед.</t>
  </si>
  <si>
    <t>В соответствии с ГОСТом</t>
  </si>
  <si>
    <t>кг</t>
  </si>
  <si>
    <t>49.31.21</t>
  </si>
  <si>
    <t>49.31.21.110</t>
  </si>
  <si>
    <t>Услуги по регулярным внутригородским и пригородным перевозкам пассажиров автобусным транспортом</t>
  </si>
  <si>
    <t>да</t>
  </si>
  <si>
    <t>46.49.49</t>
  </si>
  <si>
    <t>46.49.39.000</t>
  </si>
  <si>
    <t>Поставка хозяйственных товаров</t>
  </si>
  <si>
    <t>усл.ед.</t>
  </si>
  <si>
    <t>1</t>
  </si>
  <si>
    <t>14.12.1.</t>
  </si>
  <si>
    <t>14.12.</t>
  </si>
  <si>
    <t>Поставка спецодежды и спецобуви</t>
  </si>
  <si>
    <t>В соответствии со спецификацией</t>
  </si>
  <si>
    <t>84.25.11.120</t>
  </si>
  <si>
    <t>Техническое обслуживание системы автоматической пожарной сигнализации</t>
  </si>
  <si>
    <t>В соответствии с Техническим заданием</t>
  </si>
  <si>
    <t>Запрос котировок в электронной форме (СМСП)</t>
  </si>
  <si>
    <t>62.02</t>
  </si>
  <si>
    <t>62.02.30.000</t>
  </si>
  <si>
    <t>Информационно-технологическое сопровождение и сервесное обслуживание программных продуктов: 1С: Бухгалтерия 8 и 1С: Зарплата и Управление Персоналом 8</t>
  </si>
  <si>
    <t>66.22</t>
  </si>
  <si>
    <t>Услуги добровольного медицинского страхования</t>
  </si>
  <si>
    <t>80.10</t>
  </si>
  <si>
    <t>80.10.12.000</t>
  </si>
  <si>
    <t>Охрана объекта</t>
  </si>
  <si>
    <t>нет</t>
  </si>
  <si>
    <t>63.11.1</t>
  </si>
  <si>
    <t>Информационное сопровождение ранее установленных Систем Консультант Плюс</t>
  </si>
  <si>
    <t>Генеральный директор</t>
  </si>
  <si>
    <t>П.В. Павлов</t>
  </si>
  <si>
    <t>ОКПД2</t>
  </si>
  <si>
    <t>56.29.2.</t>
  </si>
  <si>
    <t>56.29.20</t>
  </si>
  <si>
    <t>Организация питания и доставка готовых  горячих обедов</t>
  </si>
  <si>
    <t>47.30.11</t>
  </si>
  <si>
    <t>47.30.1</t>
  </si>
  <si>
    <t>литр</t>
  </si>
  <si>
    <t>Ковалев Д.В.</t>
  </si>
  <si>
    <t>В соответствии с ГОСТом и техническим заданием</t>
  </si>
  <si>
    <t>Шашко А.Н.</t>
  </si>
  <si>
    <t>27.90.1</t>
  </si>
  <si>
    <t>28.99.39.190</t>
  </si>
  <si>
    <t>Фомина Г.В.</t>
  </si>
  <si>
    <t>Тангатаров И.Р.</t>
  </si>
  <si>
    <t>27.9.</t>
  </si>
  <si>
    <t>37.0.</t>
  </si>
  <si>
    <t>Аукцион в электронной форме (СМСП)</t>
  </si>
  <si>
    <t>п.7 Положения</t>
  </si>
  <si>
    <t>Приобретение электроматериалов</t>
  </si>
  <si>
    <t>Услуги по вывозу жидких бытовых отходов</t>
  </si>
  <si>
    <t>37.00.11.120</t>
  </si>
  <si>
    <t>Ответственный</t>
  </si>
  <si>
    <t>Примичание</t>
  </si>
  <si>
    <t>Марков С.В.</t>
  </si>
  <si>
    <t>Плотников М.П.</t>
  </si>
  <si>
    <t>Петруций Н.В.</t>
  </si>
  <si>
    <t xml:space="preserve">Приобретение нефтепродуктов </t>
  </si>
  <si>
    <t>10.91.1</t>
  </si>
  <si>
    <t>Обязательный аудит АО "Югорский рыбоводный завод" за 2019 г.</t>
  </si>
  <si>
    <t>Оказание услуг по проведению аудиторской проверки реализации долгосрочной программы развития (Концепция развития) АО «Югорский рыбоводный завод» за 2018 год</t>
  </si>
  <si>
    <t xml:space="preserve">на 2019 год </t>
  </si>
  <si>
    <t>Поставка живого корма для рыб</t>
  </si>
  <si>
    <t>Поставка корма для сиговых видов рыб</t>
  </si>
  <si>
    <t>Поставка корма для осетровых видов рыб</t>
  </si>
  <si>
    <t>МУП Восход (икра муксуна, пеляди)</t>
  </si>
  <si>
    <t>ООО Бородин *икра муксуна)</t>
  </si>
  <si>
    <t>Открытый конкурс</t>
  </si>
  <si>
    <t>1 кв. 19</t>
  </si>
  <si>
    <t>2 кв. 19</t>
  </si>
  <si>
    <t>3 кв. 19</t>
  </si>
  <si>
    <t>4 кв. 19</t>
  </si>
  <si>
    <t>1 кв. 20</t>
  </si>
  <si>
    <t>2 кв. 20</t>
  </si>
  <si>
    <t>3 кв. 20</t>
  </si>
  <si>
    <t>4 кв. 20</t>
  </si>
  <si>
    <t>616 ПП (можно заменить на 19.2. Дизель</t>
  </si>
  <si>
    <t>У СУБЪЕКТОВ МАЛОГО И СРЕДНЕГО ПРЕДПРИНИМАТЕЛЬСТВА (ДАЛЕЕ - СМСП)</t>
  </si>
  <si>
    <t>Рыбопосадочный материал  (икра)</t>
  </si>
  <si>
    <t>"______"________________2019г.</t>
  </si>
  <si>
    <t xml:space="preserve"> Приложение №1 к приказу № ___от "____" ___________ 2019г.</t>
  </si>
  <si>
    <t>80.20</t>
  </si>
  <si>
    <t>Закупка у единственного поставщика (исполнителя, подрядчика)</t>
  </si>
  <si>
    <t>10.9</t>
  </si>
  <si>
    <t>35.30</t>
  </si>
  <si>
    <t>Поставка тепловой энергии</t>
  </si>
  <si>
    <t>Реестровый номер: 2180323186</t>
  </si>
  <si>
    <t>Наименование заказчика: АКЦИОНЕРНОЕ ОБЩЕСТВО "ЮГОРСКИЙ РЫБОВОДНЫЙ ЗАВОД"</t>
  </si>
  <si>
    <t>Адрес местонахождения заказчика: 628011, Ханты-Мансийский Автономный округ - Югра АО, г Ханты-Мансийск, ул Индустриальная, дом 33</t>
  </si>
  <si>
    <t>Телефон заказчика: 7-34673-18415</t>
  </si>
  <si>
    <t>Электронная почта заказчика: econ@urz86.ru</t>
  </si>
  <si>
    <t>ИНН: 8601045593</t>
  </si>
  <si>
    <t>КПП: 860101001</t>
  </si>
  <si>
    <t>ОКАТО: Ханты-Мансийск</t>
  </si>
  <si>
    <t>Совокупный годовой объем планируемых закупок товаров (работ, услуг) в соответствии с планом закупки составляет 31833607.69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</si>
  <si>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 рублей</t>
  </si>
  <si>
    <t>Годовой объем закупок, которые планируется осуществить по результатам закупки, участниками которой являются субъекты малого и среднего предпринимательства, составляет 24296618 рублей (76.32 %)</t>
  </si>
  <si>
    <t>Совокупный годовой объем договоров, заключенных по результатам закупки товаров, работ, услуг за год, предшествующий отчетному составляет 74278685.61 рублей</t>
  </si>
  <si>
    <t>Совокупный годовой объем договоров, заключенных по результатам закупки инновационной продукции, высокотехнологичной продукции за год, предшествующий отчетному составляет 0 рублей</t>
  </si>
  <si>
    <t>Совокупный годовой объем договоров, заключенных по результатам закупки инновационной продукции, высокотехнологичной продукции, участниками которых являлись только субъекты малого и среднего предпринимательства, за год, предшествующий отчетному составляет 0 рублей</t>
  </si>
  <si>
    <t>Совокупный годовой объем планируемых закупок инновационной продукции, высокотехнологичной продукции, которые планируется осуществить составляет 0  рублей (доля: 0 %, увеличение: 0 %)</t>
  </si>
  <si>
    <t>Годовой объем закупок инновационной продукции, высокотехнологичной продукции, которые планируется осуществить по результатам закупок, участниками которых являются только субъекты малого и среднего предпринимательства составляет 0  рублей (доля: 0 %, увеличение: 0 %)</t>
  </si>
  <si>
    <t>ОКВЭД2</t>
  </si>
  <si>
    <t>Начальная (максимальная) цена договора</t>
  </si>
  <si>
    <t>Валюта договора</t>
  </si>
  <si>
    <t>Объем оплаты долгосрочного договора</t>
  </si>
  <si>
    <t>Валюта объема оплаты долгосрочного договора</t>
  </si>
  <si>
    <t>Объем привлечения субъектов малого и среднего предпринимательства</t>
  </si>
  <si>
    <t>Валюта объема привлечения субъектов малого и среднего предпринимательства</t>
  </si>
  <si>
    <t>Количество (объем)</t>
  </si>
  <si>
    <t>Единица измерения</t>
  </si>
  <si>
    <t>Регион поставки товаров (выполнения работ, оказания услуг)</t>
  </si>
  <si>
    <t>Закупка, участниками которой являются только субъекты малого и среднего предпринимательства</t>
  </si>
  <si>
    <t>Закупка исключается при расчете годового объема закупок, участниками которых являются субъекты малого и среднего предпринимательства</t>
  </si>
  <si>
    <t>Закупка товаров, работ, услуг, удовлетворяющих критериям отнесения к инновационной продукции, высокотехнологичной продукции</t>
  </si>
  <si>
    <t>Дата (период) размещения извещения о закупке</t>
  </si>
  <si>
    <t>Срок исполнения договора</t>
  </si>
  <si>
    <t>Закупка в электронной форме</t>
  </si>
  <si>
    <t>Статус позиции</t>
  </si>
  <si>
    <t>Тип закупки</t>
  </si>
  <si>
    <t>84.25.1</t>
  </si>
  <si>
    <t xml:space="preserve">Техническое обслуживание системы автоматической пожарной сигнализации
</t>
  </si>
  <si>
    <t>184200</t>
  </si>
  <si>
    <t>Российский рубль</t>
  </si>
  <si>
    <t>92100</t>
  </si>
  <si>
    <t>Условная единица</t>
  </si>
  <si>
    <t>Ханты-Мансийский Автономный округ - Юг АО</t>
  </si>
  <si>
    <t>Да</t>
  </si>
  <si>
    <t>Нет</t>
  </si>
  <si>
    <t>05.2018</t>
  </si>
  <si>
    <t>05.2019</t>
  </si>
  <si>
    <t>Запрос котировок в электронной форме</t>
  </si>
  <si>
    <t>Размещена</t>
  </si>
  <si>
    <t>Планируемая закупка</t>
  </si>
  <si>
    <t>2</t>
  </si>
  <si>
    <t xml:space="preserve"> Оказание услуг по проведению обязательного ежегодного аудита бухгалтерской (финансовой) отчетности АО «Югорский рыбоводный завод» за 2018 год
 </t>
  </si>
  <si>
    <t>296667</t>
  </si>
  <si>
    <t>74167</t>
  </si>
  <si>
    <t>04.2018</t>
  </si>
  <si>
    <t>02.2019</t>
  </si>
  <si>
    <t>Открытый конкурс по 44-ФЗ</t>
  </si>
  <si>
    <t>3</t>
  </si>
  <si>
    <t xml:space="preserve">Информационно-технологическое сопровождение и сервесное обслуживание программных продуктов: 1С: Бухгалтерия 8 и 1С: Зарплата и Управление Персоналом 8
</t>
  </si>
  <si>
    <t>180000</t>
  </si>
  <si>
    <t>90000</t>
  </si>
  <si>
    <t>07.2018</t>
  </si>
  <si>
    <t>07.2019</t>
  </si>
  <si>
    <t>Запрос котировок (до 01.07.18)</t>
  </si>
  <si>
    <t>4</t>
  </si>
  <si>
    <t xml:space="preserve">Охрана объекта
</t>
  </si>
  <si>
    <t>1235060</t>
  </si>
  <si>
    <t>1029217</t>
  </si>
  <si>
    <t>10.2018</t>
  </si>
  <si>
    <t>11.2019</t>
  </si>
  <si>
    <t>запрос коммерческих предложений</t>
  </si>
  <si>
    <t>5</t>
  </si>
  <si>
    <t>63.11</t>
  </si>
  <si>
    <t>62.02.2</t>
  </si>
  <si>
    <t xml:space="preserve">Информационное сопровождение ранее установленных Систем Консультант Плюс
</t>
  </si>
  <si>
    <t>162884</t>
  </si>
  <si>
    <t>12.2018</t>
  </si>
  <si>
    <t>12.2019</t>
  </si>
  <si>
    <t>СБ-АСТ: Открытый запрос котировок в электронной форме</t>
  </si>
  <si>
    <t>6</t>
  </si>
  <si>
    <t xml:space="preserve">Поставка корма для рыб
</t>
  </si>
  <si>
    <t>458000</t>
  </si>
  <si>
    <t>0</t>
  </si>
  <si>
    <t>2750</t>
  </si>
  <si>
    <t>Килограмм</t>
  </si>
  <si>
    <t>03.2019</t>
  </si>
  <si>
    <t>Закупка у единственного поставщика (подрядчика, исполнителя) (до 01.07.18)</t>
  </si>
  <si>
    <t>7</t>
  </si>
  <si>
    <t>35.30.11.120</t>
  </si>
  <si>
    <t>14843312.13</t>
  </si>
  <si>
    <t>4799406.69</t>
  </si>
  <si>
    <t>07.2021</t>
  </si>
  <si>
    <t>8</t>
  </si>
  <si>
    <t xml:space="preserve">Услуги по регулярным внутригородским и пригородным перевозкам пассажиров автобусным транспортом
</t>
  </si>
  <si>
    <t>2603250</t>
  </si>
  <si>
    <t>СБ-АСТ: Открытый аукцион в электронной форме</t>
  </si>
  <si>
    <t>9</t>
  </si>
  <si>
    <t xml:space="preserve">Закупка рыбопосадочного материала
</t>
  </si>
  <si>
    <t>6250000</t>
  </si>
  <si>
    <t>2500000</t>
  </si>
  <si>
    <t>Миллион штук</t>
  </si>
  <si>
    <t>Омская   обл</t>
  </si>
  <si>
    <t>11.2018</t>
  </si>
  <si>
    <t>10</t>
  </si>
  <si>
    <t>14250000</t>
  </si>
  <si>
    <t>12825000</t>
  </si>
  <si>
    <t>12.5</t>
  </si>
  <si>
    <t>Ленинградская   обл</t>
  </si>
  <si>
    <t>11</t>
  </si>
  <si>
    <t>6000000</t>
  </si>
  <si>
    <t>4920000</t>
  </si>
  <si>
    <t>Ямало-Ненецкий АО</t>
  </si>
  <si>
    <t>12</t>
  </si>
  <si>
    <t>56.29.2</t>
  </si>
  <si>
    <t xml:space="preserve">Организация питания и доставка готовых  горячих обедов
</t>
  </si>
  <si>
    <t>2737583</t>
  </si>
  <si>
    <t>№ плану закупок в ЕИС</t>
  </si>
  <si>
    <t xml:space="preserve">ПЕРЕЧЕНЬ ИЗМЕНЕНИЙ, </t>
  </si>
  <si>
    <t>ВНОСИМЫХ В ПЛАН ЗАКУПОК ТОВАРОВ, РАБОТ, УСЛУГ АО "ЮГОРСКИЙ РЫБОВОДНЫЙ ЗАВОД"</t>
  </si>
  <si>
    <t>Старый порядковый номер</t>
  </si>
  <si>
    <t>Новый порядковый номер</t>
  </si>
  <si>
    <t>Срок в ЕИС</t>
  </si>
  <si>
    <t>на 2019 год</t>
  </si>
  <si>
    <t>03.12.2.</t>
  </si>
  <si>
    <t>03.12.1</t>
  </si>
  <si>
    <t>Выполнение работ по заготовке живых производителей муксуна</t>
  </si>
  <si>
    <t>Открытый конкурс по 44-ФЗ в электронной форме (СМСП)</t>
  </si>
  <si>
    <t>46.69</t>
  </si>
  <si>
    <t>46.69.19.190</t>
  </si>
  <si>
    <t>Открытый конкурс в электронной форме (СМСП)</t>
  </si>
  <si>
    <t>Поставка и установка оборудования для выполнения работ по подращиванию личинки осетровых и сиговых видов рыб</t>
  </si>
  <si>
    <t>03.12.</t>
  </si>
  <si>
    <t>в электронной форме</t>
  </si>
  <si>
    <t>конкурентные закупки</t>
  </si>
  <si>
    <t>Вид закупки</t>
  </si>
  <si>
    <t>Количество закупок, единиц</t>
  </si>
  <si>
    <t>Сумма закупок, рублей</t>
  </si>
  <si>
    <t>электронный, конкурентный</t>
  </si>
  <si>
    <t>2) Открытый конкурс</t>
  </si>
  <si>
    <t>3) Открытый конкурс</t>
  </si>
  <si>
    <t>конкурентный, неэлектронный</t>
  </si>
  <si>
    <t>4) Открытый аукцион</t>
  </si>
  <si>
    <t>электронный конкурентный</t>
  </si>
  <si>
    <t>5) Запрос котировок</t>
  </si>
  <si>
    <t>Закупка у единственного поставщика (источника)</t>
  </si>
  <si>
    <t>-</t>
  </si>
  <si>
    <t>Всего закупочных процедур, из них</t>
  </si>
  <si>
    <t>конкурентных закупочных процедур</t>
  </si>
  <si>
    <t>Конкурентных закупочных процедур в ЭФ</t>
  </si>
  <si>
    <t>% закупок, проводимых в ЭФ от конкурентных процедур</t>
  </si>
  <si>
    <t>№ п/п</t>
  </si>
  <si>
    <t>Ранее утверждено, тыс.рублей</t>
  </si>
  <si>
    <t>Предложение к исключению из Плана, тыс.рублей</t>
  </si>
  <si>
    <t>Предложение по изменение ранее утвержденных закупок, тыс.рублей</t>
  </si>
  <si>
    <t>Предложение по добавлению закупок в План, тыс.рублей</t>
  </si>
  <si>
    <t>Предлагается к рассмотрению с учетом изменений, тыс.рублей</t>
  </si>
  <si>
    <t>Товары, материалы</t>
  </si>
  <si>
    <t>Услуги</t>
  </si>
  <si>
    <t>Работы</t>
  </si>
  <si>
    <t>ИТОГО</t>
  </si>
  <si>
    <t>не в электронной</t>
  </si>
  <si>
    <t>неконкурентные закупки</t>
  </si>
  <si>
    <t>Выполнение работ по заготовке живых производителей рыбы</t>
  </si>
  <si>
    <t>проведенные</t>
  </si>
  <si>
    <t>из них только у СМСП</t>
  </si>
  <si>
    <t>1.1</t>
  </si>
  <si>
    <t>1.2</t>
  </si>
  <si>
    <t>1.3</t>
  </si>
  <si>
    <t>неэлектронная форма</t>
  </si>
  <si>
    <t>2.1</t>
  </si>
  <si>
    <t>2.2</t>
  </si>
  <si>
    <t>2.3</t>
  </si>
  <si>
    <t>2.4</t>
  </si>
  <si>
    <t>2.5</t>
  </si>
  <si>
    <t>Запрос  предложений в электронной форме (СМСП)</t>
  </si>
  <si>
    <t>Запрос предложений в электронной форме (СМСП)</t>
  </si>
  <si>
    <t>1) Запрос предложений</t>
  </si>
  <si>
    <t>Закупка рыбоводной икры</t>
  </si>
  <si>
    <t>В соответствии с техническим заданием (закупка икры муксуна)</t>
  </si>
  <si>
    <t>03.22.5.</t>
  </si>
  <si>
    <t>03.22.9</t>
  </si>
  <si>
    <t>проведена</t>
  </si>
  <si>
    <t xml:space="preserve">Запрос предложений в электронной форме </t>
  </si>
  <si>
    <t>В соответствии с техническим заданием и проектом договора</t>
  </si>
  <si>
    <t>35.30.1.</t>
  </si>
  <si>
    <t>Не состоялась</t>
  </si>
  <si>
    <t>4 кв. 21</t>
  </si>
  <si>
    <t>28.99</t>
  </si>
  <si>
    <t>Поставка корма для рыб</t>
  </si>
  <si>
    <t>Техническое обслуживание кислородной станции Oxymat</t>
  </si>
  <si>
    <t xml:space="preserve"> Приложение к приказу № ___от "____" ___________ 2019г.</t>
  </si>
  <si>
    <t>Код по ОКПД2</t>
  </si>
  <si>
    <t>28.25.13</t>
  </si>
  <si>
    <t>28.25.13.110</t>
  </si>
  <si>
    <t>т.к. ЗП не состоялся</t>
  </si>
  <si>
    <t xml:space="preserve">Поставка холодильного оборудования </t>
  </si>
  <si>
    <t>дизель,АИ-92</t>
  </si>
  <si>
    <t>срок исполнения</t>
  </si>
  <si>
    <t>Внесены изменения в позицию 19 (40) "Информационное сопровождение ранее установленных Систем Консультант Плюс" в части "Сведения о планируемом объеме денежных средств, тыс. руб." (с 390 до 200), "Срок исполнения договора (мес. год)" (с нояб.20 на янв.21)</t>
  </si>
  <si>
    <t>собственные средства</t>
  </si>
  <si>
    <t>Запрос  предложений в электронной форме</t>
  </si>
  <si>
    <t>Источник (тариф, коммерческая деятельность и т.п.)</t>
  </si>
  <si>
    <t xml:space="preserve"> (с 3 к. 19 на 4 кв. 19 (декабрь), "Срок исполнения договора (мес. год)" (с 4 к. 20  на 2 кв. 20)</t>
  </si>
  <si>
    <t>Внесены изменения в позицию 25 (47) "Закупка рыбоводной икры" в части Сведения о количестве (объеме) (с 4 на 5.45 млн.шт.), "Сведения о планируемом объеме денежных средств, тыс. руб." (с 1600 до 8175), "Планируемая дата или период размещения извещения о закупке (мес. год)"</t>
  </si>
  <si>
    <t xml:space="preserve">1 квартал </t>
  </si>
  <si>
    <t>2 квартал</t>
  </si>
  <si>
    <t>3 квартал</t>
  </si>
  <si>
    <t>4 квартал</t>
  </si>
  <si>
    <t>1 кв. 21</t>
  </si>
  <si>
    <t>Аннулированы позиции 3 (16), 12(25), 16(37),18 (41), 20(44),</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</si>
</sst>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_-* #,##0.00_р_._-;\-* #,##0.00_р_._-;_-* &quot;-&quot;??_р_._-;_-@_-"/>
    <numFmt numFmtId="166" formatCode="[$-FC19]d\ mmmm\ yyyy\ &quot;г.&quot;"/>
    <numFmt numFmtId="167" formatCode="0.0"/>
    <numFmt numFmtId="168" formatCode="0.000"/>
    <numFmt numFmtId="169" formatCode="&quot;Да&quot;;&quot;Да&quot;;&quot;Нет&quot;"/>
    <numFmt numFmtId="170" formatCode="&quot;Истина&quot;;&quot;Истина&quot;;&quot;Ложь&quot;"/>
    <numFmt numFmtId="171" formatCode="&quot;Вкл&quot;;&quot;Вкл&quot;;&quot;Выкл&quot;"/>
    <numFmt numFmtId="172" formatCode="[$€-2]\ ###,000_);[Red]\([$€-2]\ ###,000\)"/>
  </numFmts>
  <fonts count="74">
    <font>
      <sz val="11"/>
      <color theme="1"/>
      <name val="Calibri"/>
      <family val="2"/>
    </font>
    <font>
      <sz val="11"/>
      <color indexed="8"/>
      <name val="Calibri"/>
      <family val="2"/>
    </font>
    <font>
      <sz val="10"/>
      <name val="Arial"/>
      <family val="2"/>
    </font>
    <font>
      <sz val="10"/>
      <name val="Arial Cyr"/>
      <family val="0"/>
    </font>
    <font>
      <sz val="8"/>
      <name val="Times New Roman"/>
      <family val="1"/>
    </font>
    <font>
      <sz val="9"/>
      <name val="Arial"/>
      <family val="2"/>
    </font>
    <font>
      <sz val="10"/>
      <name val="Times New Roman"/>
      <family val="1"/>
    </font>
    <font>
      <b/>
      <sz val="10"/>
      <name val="Times New Roman"/>
      <family val="1"/>
    </font>
    <font>
      <b/>
      <sz val="10"/>
      <name val="Arial"/>
      <family val="2"/>
    </font>
    <font>
      <sz val="12"/>
      <name val="Times New Roman"/>
      <family val="1"/>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2"/>
      <color indexed="8"/>
      <name val="Arial"/>
      <family val="2"/>
    </font>
    <font>
      <sz val="11"/>
      <color indexed="52"/>
      <name val="Calibri"/>
      <family val="2"/>
    </font>
    <font>
      <sz val="11"/>
      <color indexed="10"/>
      <name val="Calibri"/>
      <family val="2"/>
    </font>
    <font>
      <sz val="11"/>
      <color indexed="17"/>
      <name val="Calibri"/>
      <family val="2"/>
    </font>
    <font>
      <u val="single"/>
      <sz val="11"/>
      <name val="Calibri"/>
      <family val="2"/>
    </font>
    <font>
      <sz val="11"/>
      <name val="Calibri"/>
      <family val="2"/>
    </font>
    <font>
      <sz val="11"/>
      <color indexed="8"/>
      <name val="Times New Roman"/>
      <family val="1"/>
    </font>
    <font>
      <sz val="8"/>
      <color indexed="10"/>
      <name val="Times New Roman"/>
      <family val="1"/>
    </font>
    <font>
      <sz val="8"/>
      <color indexed="8"/>
      <name val="Times New Roman"/>
      <family val="1"/>
    </font>
    <font>
      <sz val="10"/>
      <color indexed="8"/>
      <name val="Times New Roman"/>
      <family val="1"/>
    </font>
    <font>
      <sz val="9"/>
      <color indexed="8"/>
      <name val="Arial"/>
      <family val="2"/>
    </font>
    <font>
      <u val="single"/>
      <sz val="11"/>
      <color indexed="8"/>
      <name val="Calibri"/>
      <family val="2"/>
    </font>
    <font>
      <sz val="10"/>
      <color indexed="8"/>
      <name val="Arial"/>
      <family val="2"/>
    </font>
    <font>
      <b/>
      <sz val="10"/>
      <color indexed="8"/>
      <name val="Arial"/>
      <family val="2"/>
    </font>
    <font>
      <b/>
      <sz val="10"/>
      <color indexed="8"/>
      <name val="Times New Roman"/>
      <family val="1"/>
    </font>
    <font>
      <sz val="12"/>
      <color indexed="8"/>
      <name val="Times New Roman"/>
      <family val="1"/>
    </font>
    <font>
      <b/>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2"/>
      <color theme="1"/>
      <name val="Arial"/>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8"/>
      <color rgb="FFFF0000"/>
      <name val="Times New Roman"/>
      <family val="1"/>
    </font>
    <font>
      <sz val="8"/>
      <color theme="1"/>
      <name val="Times New Roman"/>
      <family val="1"/>
    </font>
    <font>
      <sz val="10"/>
      <color theme="1"/>
      <name val="Times New Roman"/>
      <family val="1"/>
    </font>
    <font>
      <sz val="9"/>
      <color theme="1"/>
      <name val="Arial"/>
      <family val="2"/>
    </font>
    <font>
      <u val="single"/>
      <sz val="11"/>
      <color theme="1"/>
      <name val="Calibri"/>
      <family val="2"/>
    </font>
    <font>
      <sz val="10"/>
      <color theme="1"/>
      <name val="Arial"/>
      <family val="2"/>
    </font>
    <font>
      <b/>
      <sz val="10"/>
      <color theme="1"/>
      <name val="Arial"/>
      <family val="2"/>
    </font>
    <font>
      <b/>
      <sz val="10"/>
      <color theme="1"/>
      <name val="Times New Roman"/>
      <family val="1"/>
    </font>
    <font>
      <sz val="12"/>
      <color rgb="FF000000"/>
      <name val="Times New Roman"/>
      <family val="1"/>
    </font>
    <font>
      <b/>
      <sz val="12"/>
      <color rgb="FF000000"/>
      <name val="Times New Roman"/>
      <family val="1"/>
    </font>
    <font>
      <b/>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349979996681213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right/>
      <top/>
      <bottom style="thin"/>
    </border>
    <border>
      <left/>
      <right>
        <color indexed="63"/>
      </right>
      <top style="thin"/>
      <bottom style="thin"/>
    </border>
    <border>
      <left style="thin"/>
      <right>
        <color indexed="63"/>
      </right>
      <top style="thin"/>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2" fillId="0" borderId="0">
      <alignment/>
      <protection/>
    </xf>
    <xf numFmtId="0" fontId="2" fillId="0" borderId="0">
      <alignment/>
      <protection/>
    </xf>
    <xf numFmtId="0" fontId="3" fillId="0" borderId="0">
      <alignment/>
      <protection/>
    </xf>
    <xf numFmtId="0" fontId="2" fillId="0" borderId="0" applyNumberFormat="0" applyFont="0" applyFill="0" applyBorder="0" applyAlignment="0" applyProtection="0"/>
    <xf numFmtId="0" fontId="3" fillId="0" borderId="0">
      <alignment/>
      <protection/>
    </xf>
    <xf numFmtId="0" fontId="2" fillId="0" borderId="0">
      <alignment/>
      <protection/>
    </xf>
    <xf numFmtId="0" fontId="2" fillId="0" borderId="0" applyNumberFormat="0" applyFont="0" applyFill="0" applyBorder="0" applyAlignment="0" applyProtection="0"/>
    <xf numFmtId="0" fontId="55"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3" fillId="0" borderId="0" applyFont="0" applyFill="0" applyBorder="0" applyAlignment="0" applyProtection="0"/>
    <xf numFmtId="9" fontId="58"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5" fontId="3" fillId="0" borderId="0" applyFont="0" applyFill="0" applyBorder="0" applyAlignment="0" applyProtection="0"/>
    <xf numFmtId="0" fontId="61" fillId="32" borderId="0" applyNumberFormat="0" applyBorder="0" applyAlignment="0" applyProtection="0"/>
  </cellStyleXfs>
  <cellXfs count="205">
    <xf numFmtId="0" fontId="0" fillId="0" borderId="0" xfId="0" applyFont="1" applyAlignment="1">
      <alignment/>
    </xf>
    <xf numFmtId="2" fontId="4" fillId="0" borderId="10" xfId="53" applyNumberFormat="1" applyFont="1" applyFill="1" applyBorder="1" applyAlignment="1">
      <alignment horizontal="right" vertical="center"/>
      <protection/>
    </xf>
    <xf numFmtId="4" fontId="4" fillId="0" borderId="10" xfId="56" applyNumberFormat="1" applyFont="1" applyFill="1" applyBorder="1" applyAlignment="1">
      <alignment horizontal="right" vertical="center" wrapText="1"/>
    </xf>
    <xf numFmtId="0" fontId="4" fillId="0" borderId="10" xfId="0" applyFont="1" applyFill="1" applyBorder="1" applyAlignment="1">
      <alignment horizontal="center" vertical="center" textRotation="90"/>
    </xf>
    <xf numFmtId="0" fontId="4" fillId="0" borderId="10" xfId="0" applyFont="1" applyFill="1" applyBorder="1" applyAlignment="1">
      <alignment horizontal="center" vertical="center" wrapText="1"/>
    </xf>
    <xf numFmtId="17" fontId="4" fillId="0" borderId="10" xfId="0" applyNumberFormat="1" applyFont="1" applyFill="1" applyBorder="1" applyAlignment="1">
      <alignment horizontal="center" vertical="center"/>
    </xf>
    <xf numFmtId="0" fontId="4" fillId="0" borderId="10" xfId="53" applyNumberFormat="1" applyFont="1" applyFill="1" applyBorder="1" applyAlignment="1">
      <alignment horizontal="center" vertical="center" wrapText="1"/>
      <protection/>
    </xf>
    <xf numFmtId="0" fontId="4" fillId="0" borderId="10" xfId="53" applyNumberFormat="1" applyFont="1" applyFill="1" applyBorder="1" applyAlignment="1">
      <alignment horizontal="center" vertical="center"/>
      <protection/>
    </xf>
    <xf numFmtId="0" fontId="4" fillId="0" borderId="10" xfId="53" applyNumberFormat="1" applyFont="1" applyFill="1" applyBorder="1" applyAlignment="1">
      <alignment horizontal="center" vertical="center" textRotation="90"/>
      <protection/>
    </xf>
    <xf numFmtId="0" fontId="4" fillId="0" borderId="10" xfId="0" applyFont="1" applyFill="1" applyBorder="1" applyAlignment="1">
      <alignment horizontal="center" vertical="center"/>
    </xf>
    <xf numFmtId="0" fontId="4" fillId="0" borderId="10" xfId="56" applyFont="1" applyFill="1" applyBorder="1" applyAlignment="1">
      <alignment horizontal="center" vertical="center" textRotation="90"/>
    </xf>
    <xf numFmtId="0" fontId="4" fillId="0" borderId="10" xfId="56" applyFont="1" applyFill="1" applyBorder="1" applyAlignment="1">
      <alignment horizontal="center" vertical="center"/>
    </xf>
    <xf numFmtId="4" fontId="4" fillId="0" borderId="10" xfId="0" applyNumberFormat="1" applyFont="1" applyFill="1" applyBorder="1" applyAlignment="1">
      <alignment horizontal="right" vertical="center" wrapText="1"/>
    </xf>
    <xf numFmtId="2" fontId="4" fillId="0" borderId="10" xfId="53" applyNumberFormat="1" applyFont="1" applyFill="1" applyBorder="1" applyAlignment="1">
      <alignment horizontal="right" vertical="center" wrapText="1"/>
      <protection/>
    </xf>
    <xf numFmtId="17" fontId="4" fillId="0" borderId="0" xfId="53" applyNumberFormat="1" applyFont="1" applyFill="1" applyBorder="1" applyAlignment="1">
      <alignment horizontal="center" vertical="center"/>
      <protection/>
    </xf>
    <xf numFmtId="0" fontId="6" fillId="0" borderId="0" xfId="53" applyNumberFormat="1" applyFont="1" applyFill="1">
      <alignment/>
      <protection/>
    </xf>
    <xf numFmtId="0" fontId="4" fillId="0" borderId="10" xfId="56" applyFont="1" applyFill="1" applyBorder="1" applyAlignment="1">
      <alignment horizontal="center" vertical="center" wrapText="1"/>
    </xf>
    <xf numFmtId="4" fontId="6" fillId="0" borderId="0" xfId="53" applyNumberFormat="1" applyFont="1" applyFill="1">
      <alignment/>
      <protection/>
    </xf>
    <xf numFmtId="0" fontId="4" fillId="0" borderId="10" xfId="53" applyNumberFormat="1" applyFont="1" applyFill="1" applyBorder="1" applyAlignment="1">
      <alignment horizontal="center" vertical="center" textRotation="90" wrapText="1"/>
      <protection/>
    </xf>
    <xf numFmtId="0" fontId="6" fillId="0" borderId="10" xfId="53" applyNumberFormat="1" applyFont="1" applyFill="1" applyBorder="1" applyAlignment="1">
      <alignment vertical="center" wrapText="1"/>
      <protection/>
    </xf>
    <xf numFmtId="0" fontId="6" fillId="0" borderId="10" xfId="53" applyNumberFormat="1" applyFont="1" applyFill="1" applyBorder="1">
      <alignment/>
      <protection/>
    </xf>
    <xf numFmtId="0" fontId="6" fillId="0" borderId="11" xfId="53" applyNumberFormat="1" applyFont="1" applyFill="1" applyBorder="1">
      <alignment/>
      <protection/>
    </xf>
    <xf numFmtId="0" fontId="6" fillId="0" borderId="11" xfId="53" applyNumberFormat="1" applyFont="1" applyFill="1" applyBorder="1" applyAlignment="1">
      <alignment wrapText="1"/>
      <protection/>
    </xf>
    <xf numFmtId="0" fontId="6" fillId="0" borderId="11" xfId="53" applyNumberFormat="1" applyFont="1" applyFill="1" applyBorder="1" applyAlignment="1">
      <alignment horizontal="center" wrapText="1"/>
      <protection/>
    </xf>
    <xf numFmtId="14" fontId="4" fillId="0" borderId="10" xfId="56" applyNumberFormat="1" applyFont="1" applyFill="1" applyBorder="1" applyAlignment="1">
      <alignment horizontal="center" vertical="center" textRotation="90"/>
    </xf>
    <xf numFmtId="49" fontId="4" fillId="0" borderId="10" xfId="56" applyNumberFormat="1" applyFont="1" applyFill="1" applyBorder="1" applyAlignment="1">
      <alignment horizontal="center" vertical="center"/>
    </xf>
    <xf numFmtId="0" fontId="6" fillId="0" borderId="11" xfId="56" applyFont="1" applyFill="1" applyBorder="1" applyAlignment="1">
      <alignment/>
    </xf>
    <xf numFmtId="0" fontId="6" fillId="0" borderId="0" xfId="56" applyFont="1" applyFill="1" applyBorder="1" applyAlignment="1">
      <alignment/>
    </xf>
    <xf numFmtId="0" fontId="6" fillId="0" borderId="0" xfId="53" applyNumberFormat="1" applyFont="1" applyFill="1" applyBorder="1">
      <alignment/>
      <protection/>
    </xf>
    <xf numFmtId="4" fontId="4" fillId="0" borderId="10" xfId="56" applyNumberFormat="1" applyFont="1" applyFill="1" applyBorder="1" applyAlignment="1">
      <alignment horizontal="right" vertical="center"/>
    </xf>
    <xf numFmtId="0" fontId="4" fillId="0" borderId="0" xfId="56" applyFont="1" applyFill="1" applyBorder="1" applyAlignment="1">
      <alignment horizontal="center" vertical="center"/>
    </xf>
    <xf numFmtId="0" fontId="4" fillId="0" borderId="0" xfId="56" applyFont="1" applyFill="1" applyBorder="1" applyAlignment="1">
      <alignment horizontal="center" vertical="center" textRotation="90"/>
    </xf>
    <xf numFmtId="0" fontId="4" fillId="0" borderId="0" xfId="56" applyFont="1" applyFill="1" applyBorder="1" applyAlignment="1">
      <alignment horizontal="center" vertical="center" wrapText="1"/>
    </xf>
    <xf numFmtId="4" fontId="4" fillId="0" borderId="0" xfId="56" applyNumberFormat="1" applyFont="1" applyFill="1" applyBorder="1" applyAlignment="1">
      <alignment horizontal="right" vertical="center" wrapText="1"/>
    </xf>
    <xf numFmtId="0" fontId="4" fillId="0" borderId="12" xfId="56" applyFont="1" applyFill="1" applyBorder="1" applyAlignment="1">
      <alignment horizontal="center" vertical="center" wrapText="1"/>
    </xf>
    <xf numFmtId="0" fontId="4" fillId="0" borderId="12" xfId="56" applyFont="1" applyFill="1" applyBorder="1" applyAlignment="1">
      <alignment horizontal="center" vertical="center"/>
    </xf>
    <xf numFmtId="2" fontId="6" fillId="0" borderId="0" xfId="53" applyNumberFormat="1" applyFont="1" applyFill="1">
      <alignment/>
      <protection/>
    </xf>
    <xf numFmtId="0" fontId="5" fillId="0" borderId="0" xfId="0" applyFont="1" applyFill="1" applyAlignment="1">
      <alignment/>
    </xf>
    <xf numFmtId="10" fontId="6" fillId="0" borderId="0" xfId="64" applyNumberFormat="1" applyFont="1" applyFill="1" applyAlignment="1">
      <alignment/>
    </xf>
    <xf numFmtId="0" fontId="30" fillId="0" borderId="0" xfId="42" applyFont="1" applyFill="1" applyAlignment="1">
      <alignment horizontal="center" vertical="center"/>
    </xf>
    <xf numFmtId="0" fontId="2" fillId="0" borderId="0" xfId="0" applyFont="1" applyFill="1" applyAlignment="1">
      <alignment horizontal="left" vertical="center"/>
    </xf>
    <xf numFmtId="16" fontId="30" fillId="0" borderId="0" xfId="42" applyNumberFormat="1" applyFont="1" applyFill="1" applyAlignment="1">
      <alignment horizontal="center" vertical="center"/>
    </xf>
    <xf numFmtId="0" fontId="8" fillId="0" borderId="0" xfId="0" applyFont="1" applyFill="1" applyAlignment="1">
      <alignment horizontal="center" vertical="center"/>
    </xf>
    <xf numFmtId="0" fontId="8" fillId="0" borderId="0" xfId="0" applyFont="1" applyFill="1" applyAlignment="1">
      <alignment horizontal="left" vertical="center"/>
    </xf>
    <xf numFmtId="0" fontId="7" fillId="0" borderId="0" xfId="53" applyNumberFormat="1" applyFont="1" applyFill="1">
      <alignment/>
      <protection/>
    </xf>
    <xf numFmtId="14" fontId="6" fillId="0" borderId="0" xfId="53" applyNumberFormat="1" applyFont="1" applyFill="1">
      <alignment/>
      <protection/>
    </xf>
    <xf numFmtId="0" fontId="31" fillId="0" borderId="0" xfId="0" applyFont="1" applyFill="1" applyAlignment="1">
      <alignment horizontal="left" vertical="center"/>
    </xf>
    <xf numFmtId="16" fontId="6" fillId="0" borderId="0" xfId="53" applyNumberFormat="1" applyFont="1" applyFill="1">
      <alignment/>
      <protection/>
    </xf>
    <xf numFmtId="0" fontId="6" fillId="0" borderId="0" xfId="53" applyNumberFormat="1" applyFont="1" applyFill="1" applyAlignment="1">
      <alignment horizontal="right"/>
      <protection/>
    </xf>
    <xf numFmtId="0" fontId="8" fillId="0" borderId="0" xfId="59" applyFont="1" applyAlignment="1">
      <alignment/>
    </xf>
    <xf numFmtId="0" fontId="2" fillId="0" borderId="0" xfId="59" applyNumberFormat="1" applyFont="1" applyFill="1" applyBorder="1" applyAlignment="1">
      <alignment/>
    </xf>
    <xf numFmtId="0" fontId="2" fillId="0" borderId="0" xfId="59" applyNumberFormat="1" applyFont="1" applyFill="1" applyBorder="1" applyAlignment="1">
      <alignment/>
    </xf>
    <xf numFmtId="0" fontId="2" fillId="0" borderId="0" xfId="59" applyAlignment="1">
      <alignment/>
    </xf>
    <xf numFmtId="0" fontId="2" fillId="0" borderId="0" xfId="59" applyNumberFormat="1" applyFont="1" applyFill="1" applyBorder="1" applyAlignment="1">
      <alignment horizontal="center"/>
    </xf>
    <xf numFmtId="0" fontId="2" fillId="0" borderId="0" xfId="59" applyNumberFormat="1" applyFont="1" applyFill="1" applyBorder="1" applyAlignment="1">
      <alignment horizontal="center"/>
    </xf>
    <xf numFmtId="0" fontId="30" fillId="0" borderId="10" xfId="0" applyNumberFormat="1" applyFont="1" applyBorder="1" applyAlignment="1">
      <alignment horizontal="center" vertical="center" wrapText="1"/>
    </xf>
    <xf numFmtId="0" fontId="2" fillId="0" borderId="10" xfId="59" applyNumberFormat="1" applyFont="1" applyFill="1" applyBorder="1" applyAlignment="1">
      <alignment/>
    </xf>
    <xf numFmtId="0" fontId="2" fillId="0" borderId="10" xfId="59" applyBorder="1" applyAlignment="1">
      <alignment horizontal="center" vertical="center" wrapText="1"/>
    </xf>
    <xf numFmtId="0" fontId="30" fillId="7" borderId="10" xfId="0" applyNumberFormat="1" applyFont="1" applyFill="1" applyBorder="1" applyAlignment="1">
      <alignment horizontal="center" vertical="center" wrapText="1"/>
    </xf>
    <xf numFmtId="0" fontId="2" fillId="7" borderId="10" xfId="59" applyFill="1" applyBorder="1" applyAlignment="1">
      <alignment horizontal="center" vertical="center" wrapText="1"/>
    </xf>
    <xf numFmtId="0" fontId="2" fillId="0" borderId="10" xfId="59" applyFill="1" applyBorder="1" applyAlignment="1">
      <alignment horizontal="center" vertical="center" wrapText="1"/>
    </xf>
    <xf numFmtId="0" fontId="62" fillId="0" borderId="0" xfId="0" applyFont="1" applyAlignment="1">
      <alignment/>
    </xf>
    <xf numFmtId="0" fontId="6" fillId="0" borderId="0" xfId="53" applyNumberFormat="1" applyFont="1" applyFill="1" applyAlignment="1">
      <alignment horizontal="center"/>
      <protection/>
    </xf>
    <xf numFmtId="17" fontId="6" fillId="0" borderId="0" xfId="53" applyNumberFormat="1" applyFont="1" applyFill="1">
      <alignment/>
      <protection/>
    </xf>
    <xf numFmtId="0" fontId="4" fillId="0" borderId="0" xfId="53" applyNumberFormat="1" applyFont="1" applyFill="1" applyBorder="1" applyAlignment="1">
      <alignment horizontal="center" vertical="center"/>
      <protection/>
    </xf>
    <xf numFmtId="0" fontId="62" fillId="0" borderId="0" xfId="0" applyFont="1" applyBorder="1" applyAlignment="1">
      <alignment/>
    </xf>
    <xf numFmtId="0" fontId="62" fillId="0" borderId="0" xfId="0" applyFont="1" applyBorder="1" applyAlignment="1">
      <alignment horizontal="left" wrapText="1"/>
    </xf>
    <xf numFmtId="9" fontId="6" fillId="0" borderId="0" xfId="64" applyFont="1" applyFill="1" applyAlignment="1">
      <alignment/>
    </xf>
    <xf numFmtId="0" fontId="4" fillId="0" borderId="0" xfId="0" applyFont="1" applyFill="1" applyBorder="1" applyAlignment="1">
      <alignment horizontal="center" vertical="center" wrapText="1"/>
    </xf>
    <xf numFmtId="14" fontId="4" fillId="0" borderId="0" xfId="56" applyNumberFormat="1" applyFont="1" applyFill="1" applyBorder="1" applyAlignment="1">
      <alignment horizontal="center" vertical="center" textRotation="90"/>
    </xf>
    <xf numFmtId="49" fontId="4" fillId="0" borderId="0" xfId="56" applyNumberFormat="1" applyFont="1" applyFill="1" applyBorder="1" applyAlignment="1">
      <alignment horizontal="center" vertical="center"/>
    </xf>
    <xf numFmtId="164" fontId="4" fillId="0" borderId="0" xfId="56" applyNumberFormat="1" applyFont="1" applyFill="1" applyBorder="1" applyAlignment="1">
      <alignment horizontal="center" vertical="center" wrapText="1"/>
    </xf>
    <xf numFmtId="17" fontId="4" fillId="0" borderId="0" xfId="0" applyNumberFormat="1" applyFont="1" applyFill="1" applyBorder="1" applyAlignment="1">
      <alignment horizontal="center" vertical="center"/>
    </xf>
    <xf numFmtId="0" fontId="63" fillId="0" borderId="0" xfId="53" applyNumberFormat="1" applyFont="1" applyFill="1" applyBorder="1" applyAlignment="1">
      <alignment horizontal="center" vertical="center" wrapText="1"/>
      <protection/>
    </xf>
    <xf numFmtId="4" fontId="0" fillId="0" borderId="0" xfId="0" applyNumberFormat="1" applyAlignment="1">
      <alignment/>
    </xf>
    <xf numFmtId="0" fontId="4" fillId="0" borderId="0" xfId="53" applyNumberFormat="1" applyFont="1" applyFill="1" applyBorder="1" applyAlignment="1">
      <alignment horizontal="center" vertical="center" textRotation="90"/>
      <protection/>
    </xf>
    <xf numFmtId="0" fontId="4" fillId="0" borderId="0" xfId="53" applyNumberFormat="1" applyFont="1" applyFill="1" applyBorder="1" applyAlignment="1">
      <alignment horizontal="center" vertical="center" wrapText="1"/>
      <protection/>
    </xf>
    <xf numFmtId="0" fontId="64" fillId="0" borderId="10" xfId="0" applyFont="1" applyBorder="1" applyAlignment="1">
      <alignment horizontal="center" vertical="center" textRotation="90"/>
    </xf>
    <xf numFmtId="0" fontId="64" fillId="0" borderId="10" xfId="0" applyFont="1" applyBorder="1" applyAlignment="1">
      <alignment horizontal="center" vertical="center"/>
    </xf>
    <xf numFmtId="0" fontId="64" fillId="0" borderId="10" xfId="0" applyFont="1" applyBorder="1" applyAlignment="1">
      <alignment horizontal="center" vertical="center" wrapText="1"/>
    </xf>
    <xf numFmtId="2" fontId="64" fillId="0" borderId="10" xfId="0" applyNumberFormat="1" applyFont="1" applyBorder="1" applyAlignment="1">
      <alignment horizontal="right" vertical="center" wrapText="1"/>
    </xf>
    <xf numFmtId="0" fontId="64" fillId="0" borderId="10" xfId="53" applyNumberFormat="1" applyFont="1" applyFill="1" applyBorder="1" applyAlignment="1">
      <alignment horizontal="center" vertical="center"/>
      <protection/>
    </xf>
    <xf numFmtId="0" fontId="64" fillId="0" borderId="10" xfId="53" applyNumberFormat="1" applyFont="1" applyFill="1" applyBorder="1" applyAlignment="1">
      <alignment horizontal="center" vertical="center" textRotation="90"/>
      <protection/>
    </xf>
    <xf numFmtId="0" fontId="64" fillId="0" borderId="10" xfId="53" applyNumberFormat="1" applyFont="1" applyFill="1" applyBorder="1" applyAlignment="1">
      <alignment horizontal="center" vertical="center" wrapText="1"/>
      <protection/>
    </xf>
    <xf numFmtId="0" fontId="64" fillId="0" borderId="10" xfId="56" applyFont="1" applyFill="1" applyBorder="1" applyAlignment="1">
      <alignment horizontal="center" vertical="center"/>
    </xf>
    <xf numFmtId="2" fontId="64" fillId="0" borderId="10" xfId="53" applyNumberFormat="1" applyFont="1" applyFill="1" applyBorder="1" applyAlignment="1">
      <alignment horizontal="right" vertical="center" wrapText="1"/>
      <protection/>
    </xf>
    <xf numFmtId="17" fontId="64" fillId="0" borderId="10" xfId="0" applyNumberFormat="1" applyFont="1" applyFill="1" applyBorder="1" applyAlignment="1">
      <alignment horizontal="center" vertical="center"/>
    </xf>
    <xf numFmtId="0" fontId="64" fillId="0" borderId="10" xfId="56" applyFont="1" applyFill="1" applyBorder="1" applyAlignment="1">
      <alignment horizontal="center" vertical="center" textRotation="90"/>
    </xf>
    <xf numFmtId="0" fontId="64" fillId="0" borderId="10" xfId="56" applyFont="1" applyFill="1" applyBorder="1" applyAlignment="1">
      <alignment horizontal="center" vertical="center" wrapText="1"/>
    </xf>
    <xf numFmtId="4" fontId="64" fillId="0" borderId="10" xfId="56" applyNumberFormat="1" applyFont="1" applyFill="1" applyBorder="1" applyAlignment="1">
      <alignment horizontal="right" vertical="center" wrapText="1"/>
    </xf>
    <xf numFmtId="0" fontId="65" fillId="0" borderId="0" xfId="53" applyNumberFormat="1" applyFont="1" applyFill="1">
      <alignment/>
      <protection/>
    </xf>
    <xf numFmtId="0" fontId="65" fillId="0" borderId="0" xfId="53" applyNumberFormat="1" applyFont="1" applyFill="1" applyAlignment="1">
      <alignment horizontal="right"/>
      <protection/>
    </xf>
    <xf numFmtId="0" fontId="64" fillId="0" borderId="10" xfId="53" applyNumberFormat="1" applyFont="1" applyFill="1" applyBorder="1" applyAlignment="1">
      <alignment horizontal="center" vertical="center" textRotation="90" wrapText="1"/>
      <protection/>
    </xf>
    <xf numFmtId="0" fontId="65" fillId="0" borderId="10" xfId="53" applyNumberFormat="1" applyFont="1" applyFill="1" applyBorder="1" applyAlignment="1">
      <alignment vertical="center" wrapText="1"/>
      <protection/>
    </xf>
    <xf numFmtId="2" fontId="64" fillId="0" borderId="10" xfId="53" applyNumberFormat="1" applyFont="1" applyFill="1" applyBorder="1" applyAlignment="1">
      <alignment horizontal="right" vertical="center"/>
      <protection/>
    </xf>
    <xf numFmtId="0" fontId="65" fillId="0" borderId="10" xfId="53" applyNumberFormat="1" applyFont="1" applyFill="1" applyBorder="1">
      <alignment/>
      <protection/>
    </xf>
    <xf numFmtId="0" fontId="65" fillId="0" borderId="11" xfId="53" applyNumberFormat="1" applyFont="1" applyFill="1" applyBorder="1">
      <alignment/>
      <protection/>
    </xf>
    <xf numFmtId="0" fontId="64" fillId="0" borderId="10" xfId="0" applyFont="1" applyFill="1" applyBorder="1" applyAlignment="1">
      <alignment horizontal="center" vertical="center" wrapText="1"/>
    </xf>
    <xf numFmtId="0" fontId="65" fillId="0" borderId="13" xfId="53" applyNumberFormat="1" applyFont="1" applyFill="1" applyBorder="1" applyAlignment="1">
      <alignment wrapText="1"/>
      <protection/>
    </xf>
    <xf numFmtId="17" fontId="65" fillId="0" borderId="0" xfId="53" applyNumberFormat="1" applyFont="1" applyFill="1">
      <alignment/>
      <protection/>
    </xf>
    <xf numFmtId="16" fontId="64" fillId="0" borderId="10" xfId="0" applyNumberFormat="1" applyFont="1" applyFill="1" applyBorder="1" applyAlignment="1">
      <alignment horizontal="center" vertical="center" textRotation="90"/>
    </xf>
    <xf numFmtId="0" fontId="64" fillId="0" borderId="10" xfId="0" applyFont="1" applyFill="1" applyBorder="1" applyAlignment="1">
      <alignment horizontal="center" vertical="center"/>
    </xf>
    <xf numFmtId="0" fontId="64" fillId="0" borderId="10" xfId="0" applyFont="1" applyFill="1" applyBorder="1" applyAlignment="1">
      <alignment horizontal="center" vertical="center" textRotation="90"/>
    </xf>
    <xf numFmtId="0" fontId="65" fillId="0" borderId="13" xfId="53" applyNumberFormat="1" applyFont="1" applyFill="1" applyBorder="1" applyAlignment="1">
      <alignment horizontal="center" wrapText="1"/>
      <protection/>
    </xf>
    <xf numFmtId="0" fontId="65" fillId="0" borderId="13" xfId="56" applyFont="1" applyFill="1" applyBorder="1" applyAlignment="1">
      <alignment/>
    </xf>
    <xf numFmtId="0" fontId="65" fillId="0" borderId="0" xfId="56" applyFont="1" applyFill="1" applyBorder="1" applyAlignment="1">
      <alignment/>
    </xf>
    <xf numFmtId="0" fontId="65" fillId="0" borderId="13" xfId="53" applyNumberFormat="1" applyFont="1" applyFill="1" applyBorder="1">
      <alignment/>
      <protection/>
    </xf>
    <xf numFmtId="0" fontId="65" fillId="0" borderId="0" xfId="53" applyNumberFormat="1" applyFont="1" applyFill="1" applyBorder="1">
      <alignment/>
      <protection/>
    </xf>
    <xf numFmtId="14" fontId="64" fillId="0" borderId="10" xfId="56" applyNumberFormat="1" applyFont="1" applyFill="1" applyBorder="1" applyAlignment="1">
      <alignment horizontal="center" vertical="center" textRotation="90"/>
    </xf>
    <xf numFmtId="49" fontId="64" fillId="0" borderId="10" xfId="56" applyNumberFormat="1" applyFont="1" applyFill="1" applyBorder="1" applyAlignment="1">
      <alignment horizontal="center" vertical="center"/>
    </xf>
    <xf numFmtId="16" fontId="64" fillId="0" borderId="10" xfId="56" applyNumberFormat="1" applyFont="1" applyFill="1" applyBorder="1" applyAlignment="1">
      <alignment horizontal="center" vertical="center"/>
    </xf>
    <xf numFmtId="4" fontId="64" fillId="0" borderId="10" xfId="0" applyNumberFormat="1" applyFont="1" applyFill="1" applyBorder="1" applyAlignment="1">
      <alignment horizontal="right" vertical="center" wrapText="1"/>
    </xf>
    <xf numFmtId="0" fontId="65" fillId="0" borderId="10" xfId="56" applyFont="1" applyFill="1" applyBorder="1" applyAlignment="1">
      <alignment/>
    </xf>
    <xf numFmtId="4" fontId="64" fillId="0" borderId="10" xfId="56" applyNumberFormat="1" applyFont="1" applyFill="1" applyBorder="1" applyAlignment="1">
      <alignment horizontal="right" vertical="center"/>
    </xf>
    <xf numFmtId="164" fontId="64" fillId="0" borderId="10" xfId="56" applyNumberFormat="1" applyFont="1" applyFill="1" applyBorder="1" applyAlignment="1">
      <alignment horizontal="center" vertical="center" wrapText="1"/>
    </xf>
    <xf numFmtId="2" fontId="65" fillId="0" borderId="10" xfId="56" applyNumberFormat="1" applyFont="1" applyFill="1" applyBorder="1" applyAlignment="1">
      <alignment/>
    </xf>
    <xf numFmtId="0" fontId="64" fillId="0" borderId="10" xfId="56" applyFont="1" applyFill="1" applyBorder="1" applyAlignment="1">
      <alignment/>
    </xf>
    <xf numFmtId="0" fontId="64" fillId="0" borderId="0" xfId="56" applyFont="1" applyFill="1" applyBorder="1" applyAlignment="1">
      <alignment/>
    </xf>
    <xf numFmtId="0" fontId="64" fillId="0" borderId="0" xfId="0" applyFont="1" applyFill="1" applyBorder="1" applyAlignment="1">
      <alignment horizontal="center" vertical="center" wrapText="1"/>
    </xf>
    <xf numFmtId="0" fontId="64" fillId="0" borderId="0" xfId="56" applyFont="1" applyFill="1" applyBorder="1" applyAlignment="1">
      <alignment horizontal="center" vertical="center"/>
    </xf>
    <xf numFmtId="0" fontId="64" fillId="0" borderId="0" xfId="56" applyFont="1" applyFill="1" applyBorder="1" applyAlignment="1">
      <alignment horizontal="center" vertical="center" textRotation="90"/>
    </xf>
    <xf numFmtId="0" fontId="64" fillId="0" borderId="0" xfId="56" applyFont="1" applyFill="1" applyBorder="1" applyAlignment="1">
      <alignment horizontal="center" vertical="center" wrapText="1"/>
    </xf>
    <xf numFmtId="4" fontId="64" fillId="0" borderId="0" xfId="56" applyNumberFormat="1" applyFont="1" applyFill="1" applyBorder="1" applyAlignment="1">
      <alignment horizontal="right" vertical="center" wrapText="1"/>
    </xf>
    <xf numFmtId="17" fontId="64" fillId="0" borderId="0" xfId="53" applyNumberFormat="1" applyFont="1" applyFill="1" applyBorder="1" applyAlignment="1">
      <alignment horizontal="center" vertical="center"/>
      <protection/>
    </xf>
    <xf numFmtId="0" fontId="64" fillId="0" borderId="12" xfId="56" applyFont="1" applyFill="1" applyBorder="1" applyAlignment="1">
      <alignment horizontal="center" vertical="center" wrapText="1"/>
    </xf>
    <xf numFmtId="0" fontId="64" fillId="0" borderId="12" xfId="56" applyFont="1" applyFill="1" applyBorder="1" applyAlignment="1">
      <alignment horizontal="center" vertical="center"/>
    </xf>
    <xf numFmtId="4" fontId="65" fillId="0" borderId="0" xfId="53" applyNumberFormat="1" applyFont="1" applyFill="1">
      <alignment/>
      <protection/>
    </xf>
    <xf numFmtId="9" fontId="65" fillId="0" borderId="0" xfId="64" applyFont="1" applyFill="1" applyAlignment="1">
      <alignment/>
    </xf>
    <xf numFmtId="0" fontId="66" fillId="0" borderId="0" xfId="0" applyFont="1" applyFill="1" applyAlignment="1">
      <alignment/>
    </xf>
    <xf numFmtId="4" fontId="65" fillId="0" borderId="0" xfId="64" applyNumberFormat="1" applyFont="1" applyFill="1" applyAlignment="1">
      <alignment/>
    </xf>
    <xf numFmtId="0" fontId="67" fillId="0" borderId="0" xfId="42" applyFont="1" applyFill="1" applyAlignment="1">
      <alignment horizontal="center" vertical="center"/>
    </xf>
    <xf numFmtId="0" fontId="68" fillId="0" borderId="0" xfId="0" applyFont="1" applyFill="1" applyAlignment="1">
      <alignment horizontal="left" vertical="center"/>
    </xf>
    <xf numFmtId="16" fontId="67" fillId="0" borderId="0" xfId="42" applyNumberFormat="1" applyFont="1" applyFill="1" applyAlignment="1">
      <alignment horizontal="center" vertical="center"/>
    </xf>
    <xf numFmtId="0" fontId="69" fillId="0" borderId="0" xfId="0" applyFont="1" applyFill="1" applyAlignment="1">
      <alignment horizontal="center" vertical="center"/>
    </xf>
    <xf numFmtId="0" fontId="69" fillId="0" borderId="0" xfId="0" applyFont="1" applyFill="1" applyAlignment="1">
      <alignment horizontal="left" vertical="center"/>
    </xf>
    <xf numFmtId="0" fontId="70" fillId="0" borderId="0" xfId="53" applyNumberFormat="1" applyFont="1" applyFill="1">
      <alignment/>
      <protection/>
    </xf>
    <xf numFmtId="14" fontId="65" fillId="0" borderId="0" xfId="53" applyNumberFormat="1" applyFont="1" applyFill="1">
      <alignment/>
      <protection/>
    </xf>
    <xf numFmtId="0" fontId="0" fillId="0" borderId="0" xfId="0" applyFont="1" applyFill="1" applyAlignment="1">
      <alignment horizontal="left" vertical="center"/>
    </xf>
    <xf numFmtId="16" fontId="65" fillId="0" borderId="0" xfId="53" applyNumberFormat="1" applyFont="1" applyFill="1">
      <alignment/>
      <protection/>
    </xf>
    <xf numFmtId="0" fontId="64" fillId="33" borderId="10" xfId="0" applyFont="1" applyFill="1" applyBorder="1" applyAlignment="1">
      <alignment horizontal="center" vertical="center" wrapText="1"/>
    </xf>
    <xf numFmtId="2" fontId="4" fillId="0" borderId="10" xfId="0" applyNumberFormat="1" applyFont="1" applyBorder="1" applyAlignment="1">
      <alignment horizontal="right" vertical="center" wrapText="1"/>
    </xf>
    <xf numFmtId="0" fontId="62" fillId="0" borderId="0" xfId="0" applyFont="1" applyBorder="1" applyAlignment="1">
      <alignment horizontal="left"/>
    </xf>
    <xf numFmtId="3" fontId="63"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4" fontId="63" fillId="0" borderId="10" xfId="56" applyNumberFormat="1" applyFont="1" applyFill="1" applyBorder="1" applyAlignment="1">
      <alignment horizontal="right" vertical="center" wrapText="1"/>
    </xf>
    <xf numFmtId="17" fontId="64" fillId="0" borderId="10" xfId="0" applyNumberFormat="1" applyFont="1" applyFill="1" applyBorder="1" applyAlignment="1">
      <alignment horizontal="center" vertical="center" wrapText="1"/>
    </xf>
    <xf numFmtId="17" fontId="63" fillId="0" borderId="10" xfId="0" applyNumberFormat="1" applyFont="1" applyFill="1" applyBorder="1" applyAlignment="1">
      <alignment horizontal="center" vertical="center"/>
    </xf>
    <xf numFmtId="2" fontId="64" fillId="0" borderId="10" xfId="53" applyNumberFormat="1" applyFont="1" applyFill="1" applyBorder="1" applyAlignment="1">
      <alignment horizontal="right" vertical="center"/>
      <protection/>
    </xf>
    <xf numFmtId="0" fontId="64" fillId="0" borderId="10" xfId="53" applyNumberFormat="1" applyFont="1" applyFill="1" applyBorder="1" applyAlignment="1">
      <alignment horizontal="center" vertical="center" wrapText="1"/>
      <protection/>
    </xf>
    <xf numFmtId="0" fontId="64" fillId="0" borderId="10" xfId="53" applyNumberFormat="1" applyFont="1" applyFill="1" applyBorder="1" applyAlignment="1">
      <alignment horizontal="center" vertical="center" wrapText="1"/>
      <protection/>
    </xf>
    <xf numFmtId="17" fontId="64" fillId="0" borderId="0" xfId="0" applyNumberFormat="1" applyFont="1" applyFill="1" applyBorder="1" applyAlignment="1">
      <alignment horizontal="center" vertical="center" wrapText="1"/>
    </xf>
    <xf numFmtId="0" fontId="64" fillId="34" borderId="10" xfId="53" applyNumberFormat="1" applyFont="1" applyFill="1" applyBorder="1" applyAlignment="1">
      <alignment horizontal="center" vertical="center"/>
      <protection/>
    </xf>
    <xf numFmtId="2" fontId="9" fillId="0" borderId="10" xfId="53" applyNumberFormat="1" applyFont="1" applyFill="1" applyBorder="1" applyAlignment="1">
      <alignment horizontal="right" vertical="center"/>
      <protection/>
    </xf>
    <xf numFmtId="4" fontId="9" fillId="0" borderId="10" xfId="56" applyNumberFormat="1" applyFont="1" applyFill="1" applyBorder="1" applyAlignment="1">
      <alignment horizontal="right" vertical="center" wrapText="1"/>
    </xf>
    <xf numFmtId="0" fontId="9" fillId="0" borderId="10" xfId="53" applyNumberFormat="1" applyFont="1" applyFill="1" applyBorder="1" applyAlignment="1">
      <alignment horizontal="left" vertical="center" wrapText="1"/>
      <protection/>
    </xf>
    <xf numFmtId="0" fontId="9" fillId="0" borderId="10" xfId="56" applyFont="1" applyFill="1" applyBorder="1" applyAlignment="1">
      <alignment horizontal="left" vertical="center" wrapText="1"/>
    </xf>
    <xf numFmtId="0" fontId="71" fillId="0" borderId="10"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10" xfId="0" applyFont="1" applyBorder="1" applyAlignment="1">
      <alignment vertical="center" wrapText="1"/>
    </xf>
    <xf numFmtId="4" fontId="72" fillId="0" borderId="10" xfId="0" applyNumberFormat="1" applyFont="1" applyBorder="1" applyAlignment="1">
      <alignment horizontal="right" vertical="center" wrapText="1"/>
    </xf>
    <xf numFmtId="49" fontId="71" fillId="0" borderId="10" xfId="0" applyNumberFormat="1" applyFont="1" applyBorder="1" applyAlignment="1">
      <alignment horizontal="center" vertical="center" wrapText="1"/>
    </xf>
    <xf numFmtId="4" fontId="9" fillId="0" borderId="10" xfId="0" applyNumberFormat="1" applyFont="1" applyBorder="1" applyAlignment="1">
      <alignment horizontal="right" vertical="center" wrapText="1"/>
    </xf>
    <xf numFmtId="0" fontId="10" fillId="0" borderId="10" xfId="0" applyFont="1" applyBorder="1" applyAlignment="1">
      <alignment horizontal="left" vertical="center" wrapText="1"/>
    </xf>
    <xf numFmtId="4" fontId="10" fillId="0" borderId="10" xfId="0" applyNumberFormat="1" applyFont="1" applyBorder="1" applyAlignment="1">
      <alignment horizontal="right" vertical="center" wrapText="1"/>
    </xf>
    <xf numFmtId="0" fontId="71" fillId="0" borderId="10" xfId="0" applyFont="1" applyBorder="1" applyAlignment="1">
      <alignment vertical="center" wrapText="1"/>
    </xf>
    <xf numFmtId="4" fontId="71" fillId="0" borderId="10" xfId="0" applyNumberFormat="1" applyFont="1" applyBorder="1" applyAlignment="1">
      <alignment horizontal="right" vertical="center" wrapText="1"/>
    </xf>
    <xf numFmtId="0" fontId="73" fillId="0" borderId="10" xfId="0" applyFont="1" applyBorder="1" applyAlignment="1">
      <alignment vertical="center"/>
    </xf>
    <xf numFmtId="0" fontId="71" fillId="0" borderId="10" xfId="0" applyFont="1" applyBorder="1" applyAlignment="1">
      <alignment horizontal="right" vertical="center" wrapText="1"/>
    </xf>
    <xf numFmtId="9" fontId="71" fillId="0" borderId="10" xfId="0" applyNumberFormat="1" applyFont="1" applyBorder="1" applyAlignment="1">
      <alignment horizontal="right" vertical="center" wrapText="1"/>
    </xf>
    <xf numFmtId="2" fontId="65" fillId="0" borderId="0" xfId="56" applyNumberFormat="1" applyFont="1" applyFill="1" applyBorder="1" applyAlignment="1">
      <alignment/>
    </xf>
    <xf numFmtId="0" fontId="64" fillId="33" borderId="0" xfId="53" applyNumberFormat="1" applyFont="1" applyFill="1" applyBorder="1" applyAlignment="1">
      <alignment horizontal="center" vertical="center"/>
      <protection/>
    </xf>
    <xf numFmtId="14" fontId="64" fillId="33" borderId="0" xfId="56" applyNumberFormat="1" applyFont="1" applyFill="1" applyBorder="1" applyAlignment="1">
      <alignment horizontal="center" vertical="center" textRotation="90"/>
    </xf>
    <xf numFmtId="49" fontId="64" fillId="33" borderId="0" xfId="56" applyNumberFormat="1" applyFont="1" applyFill="1" applyBorder="1" applyAlignment="1">
      <alignment horizontal="center" vertical="center"/>
    </xf>
    <xf numFmtId="0" fontId="64" fillId="33" borderId="0" xfId="56" applyFont="1" applyFill="1" applyBorder="1" applyAlignment="1">
      <alignment horizontal="center" vertical="center" wrapText="1"/>
    </xf>
    <xf numFmtId="0" fontId="64" fillId="33" borderId="0" xfId="56" applyFont="1" applyFill="1" applyBorder="1" applyAlignment="1">
      <alignment horizontal="center" vertical="center"/>
    </xf>
    <xf numFmtId="164" fontId="64" fillId="33" borderId="0" xfId="56" applyNumberFormat="1" applyFont="1" applyFill="1" applyBorder="1" applyAlignment="1">
      <alignment horizontal="center" vertical="center" wrapText="1"/>
    </xf>
    <xf numFmtId="4" fontId="64" fillId="33" borderId="0" xfId="56" applyNumberFormat="1" applyFont="1" applyFill="1" applyBorder="1" applyAlignment="1">
      <alignment horizontal="right" vertical="center" wrapText="1"/>
    </xf>
    <xf numFmtId="17" fontId="64" fillId="33" borderId="0" xfId="0" applyNumberFormat="1" applyFont="1" applyFill="1" applyBorder="1" applyAlignment="1">
      <alignment horizontal="center" vertical="center"/>
    </xf>
    <xf numFmtId="0" fontId="0" fillId="33" borderId="0" xfId="0" applyFill="1" applyAlignment="1">
      <alignment/>
    </xf>
    <xf numFmtId="0" fontId="63" fillId="0" borderId="10" xfId="53" applyNumberFormat="1" applyFont="1" applyFill="1" applyBorder="1" applyAlignment="1">
      <alignment horizontal="center" vertical="center"/>
      <protection/>
    </xf>
    <xf numFmtId="4" fontId="63" fillId="0" borderId="10" xfId="56" applyNumberFormat="1" applyFont="1" applyFill="1" applyBorder="1" applyAlignment="1">
      <alignment horizontal="center" vertical="center" wrapText="1"/>
    </xf>
    <xf numFmtId="4" fontId="64" fillId="0" borderId="10" xfId="56" applyNumberFormat="1" applyFont="1" applyFill="1" applyBorder="1" applyAlignment="1">
      <alignment horizontal="center" vertical="center" wrapText="1"/>
    </xf>
    <xf numFmtId="0" fontId="64" fillId="0" borderId="10" xfId="53" applyNumberFormat="1" applyFont="1" applyFill="1" applyBorder="1" applyAlignment="1">
      <alignment horizontal="center" vertical="center" wrapText="1"/>
      <protection/>
    </xf>
    <xf numFmtId="0" fontId="64" fillId="0" borderId="10" xfId="53" applyNumberFormat="1" applyFont="1" applyFill="1" applyBorder="1" applyAlignment="1">
      <alignment horizontal="center" vertical="center" textRotation="90" wrapText="1"/>
      <protection/>
    </xf>
    <xf numFmtId="0" fontId="64" fillId="0" borderId="10" xfId="53" applyNumberFormat="1" applyFont="1" applyFill="1" applyBorder="1" applyAlignment="1">
      <alignment horizontal="center" vertical="center" wrapText="1"/>
      <protection/>
    </xf>
    <xf numFmtId="2" fontId="64" fillId="0" borderId="10" xfId="53" applyNumberFormat="1" applyFont="1" applyFill="1" applyBorder="1" applyAlignment="1">
      <alignment horizontal="right" vertical="center"/>
      <protection/>
    </xf>
    <xf numFmtId="2" fontId="64" fillId="0" borderId="10" xfId="53" applyNumberFormat="1" applyFont="1" applyFill="1" applyBorder="1" applyAlignment="1">
      <alignment horizontal="left" vertical="center"/>
      <protection/>
    </xf>
    <xf numFmtId="1" fontId="64" fillId="0" borderId="10" xfId="53" applyNumberFormat="1" applyFont="1" applyFill="1" applyBorder="1" applyAlignment="1">
      <alignment horizontal="left" vertical="center"/>
      <protection/>
    </xf>
    <xf numFmtId="0" fontId="64" fillId="0" borderId="14" xfId="53" applyNumberFormat="1" applyFont="1" applyFill="1" applyBorder="1" applyAlignment="1">
      <alignment horizontal="center" vertical="center"/>
      <protection/>
    </xf>
    <xf numFmtId="0" fontId="64" fillId="0" borderId="13" xfId="53" applyNumberFormat="1" applyFont="1" applyFill="1" applyBorder="1" applyAlignment="1">
      <alignment horizontal="center" vertical="center"/>
      <protection/>
    </xf>
    <xf numFmtId="0" fontId="64" fillId="0" borderId="11" xfId="53" applyNumberFormat="1" applyFont="1" applyFill="1" applyBorder="1" applyAlignment="1">
      <alignment horizontal="center" vertical="center"/>
      <protection/>
    </xf>
    <xf numFmtId="0" fontId="65" fillId="0" borderId="0" xfId="53" applyNumberFormat="1" applyFont="1" applyFill="1" applyAlignment="1">
      <alignment horizontal="right"/>
      <protection/>
    </xf>
    <xf numFmtId="0" fontId="70" fillId="0" borderId="0" xfId="53" applyNumberFormat="1" applyFont="1" applyFill="1" applyAlignment="1">
      <alignment horizontal="center"/>
      <protection/>
    </xf>
    <xf numFmtId="0" fontId="65" fillId="0" borderId="0" xfId="53" applyNumberFormat="1" applyFont="1" applyFill="1" applyAlignment="1">
      <alignment horizontal="center"/>
      <protection/>
    </xf>
    <xf numFmtId="0" fontId="71" fillId="0" borderId="10" xfId="0" applyFont="1" applyBorder="1" applyAlignment="1">
      <alignment horizontal="center" vertical="center" wrapText="1"/>
    </xf>
    <xf numFmtId="2" fontId="4" fillId="0" borderId="10" xfId="53" applyNumberFormat="1" applyFont="1" applyFill="1" applyBorder="1" applyAlignment="1">
      <alignment horizontal="right" vertical="center"/>
      <protection/>
    </xf>
    <xf numFmtId="2" fontId="4" fillId="0" borderId="10" xfId="53" applyNumberFormat="1" applyFont="1" applyFill="1" applyBorder="1" applyAlignment="1">
      <alignment horizontal="left" vertical="center"/>
      <protection/>
    </xf>
    <xf numFmtId="0" fontId="6" fillId="0" borderId="0" xfId="53" applyNumberFormat="1" applyFont="1" applyFill="1" applyAlignment="1">
      <alignment horizontal="right"/>
      <protection/>
    </xf>
    <xf numFmtId="0" fontId="7" fillId="0" borderId="0" xfId="53" applyNumberFormat="1" applyFont="1" applyFill="1" applyAlignment="1">
      <alignment horizontal="center"/>
      <protection/>
    </xf>
    <xf numFmtId="1" fontId="4" fillId="0" borderId="10" xfId="53" applyNumberFormat="1" applyFont="1" applyFill="1" applyBorder="1" applyAlignment="1">
      <alignment horizontal="left" vertical="center"/>
      <protection/>
    </xf>
    <xf numFmtId="0" fontId="4" fillId="0" borderId="10" xfId="53" applyNumberFormat="1" applyFont="1" applyFill="1" applyBorder="1" applyAlignment="1">
      <alignment horizontal="center" vertical="center" textRotation="90" wrapText="1"/>
      <protection/>
    </xf>
    <xf numFmtId="0" fontId="4" fillId="0" borderId="10" xfId="53" applyNumberFormat="1" applyFont="1" applyFill="1" applyBorder="1" applyAlignment="1">
      <alignment horizontal="center" vertical="center" wrapText="1"/>
      <protection/>
    </xf>
    <xf numFmtId="0" fontId="62" fillId="0" borderId="0" xfId="0" applyFont="1" applyBorder="1" applyAlignment="1">
      <alignment horizontal="left" wrapText="1"/>
    </xf>
    <xf numFmtId="0" fontId="4" fillId="0" borderId="10" xfId="53" applyNumberFormat="1" applyFont="1" applyFill="1" applyBorder="1" applyAlignment="1">
      <alignment horizontal="left" vertical="center"/>
      <protection/>
    </xf>
    <xf numFmtId="0" fontId="6" fillId="0" borderId="0" xfId="53" applyNumberFormat="1" applyFont="1" applyFill="1" applyAlignment="1">
      <alignment horizontal="center"/>
      <protection/>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2 4" xfId="55"/>
    <cellStyle name="Обычный 3" xfId="56"/>
    <cellStyle name="Обычный 4" xfId="57"/>
    <cellStyle name="Обычный 5" xfId="58"/>
    <cellStyle name="Обычный 6" xfId="59"/>
    <cellStyle name="Followed Hyperlink" xfId="60"/>
    <cellStyle name="Плохой" xfId="61"/>
    <cellStyle name="Пояснение" xfId="62"/>
    <cellStyle name="Примечание" xfId="63"/>
    <cellStyle name="Percent" xfId="64"/>
    <cellStyle name="Процентный 2" xfId="65"/>
    <cellStyle name="Процентный 3" xfId="66"/>
    <cellStyle name="Связанная ячейка" xfId="67"/>
    <cellStyle name="Текст предупреждения" xfId="68"/>
    <cellStyle name="Comma" xfId="69"/>
    <cellStyle name="Comma [0]" xfId="70"/>
    <cellStyle name="Финансовый 2" xfId="71"/>
    <cellStyle name="Хороший"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W73"/>
  <sheetViews>
    <sheetView view="pageBreakPreview" zoomScale="90" zoomScaleSheetLayoutView="90" zoomScalePageLayoutView="0" workbookViewId="0" topLeftCell="A28">
      <selection activeCell="A38" sqref="A38:A45"/>
    </sheetView>
  </sheetViews>
  <sheetFormatPr defaultColWidth="11.00390625" defaultRowHeight="15"/>
  <cols>
    <col min="1" max="1" width="11.00390625" style="90" customWidth="1"/>
    <col min="2" max="2" width="7.7109375" style="90" customWidth="1"/>
    <col min="3" max="3" width="10.57421875" style="90" customWidth="1"/>
    <col min="4" max="4" width="29.140625" style="90" customWidth="1"/>
    <col min="5" max="5" width="18.8515625" style="90" customWidth="1"/>
    <col min="6" max="6" width="4.8515625" style="90" customWidth="1"/>
    <col min="7" max="7" width="7.140625" style="90" customWidth="1"/>
    <col min="8" max="8" width="13.00390625" style="90" customWidth="1"/>
    <col min="9" max="9" width="14.00390625" style="90" customWidth="1"/>
    <col min="10" max="10" width="16.00390625" style="90" customWidth="1"/>
    <col min="11" max="11" width="14.7109375" style="90" customWidth="1"/>
    <col min="12" max="13" width="11.28125" style="90" customWidth="1"/>
    <col min="14" max="14" width="28.00390625" style="90" customWidth="1"/>
    <col min="15" max="15" width="10.8515625" style="90" customWidth="1"/>
    <col min="16" max="16" width="14.140625" style="90" hidden="1" customWidth="1"/>
    <col min="17" max="17" width="35.8515625" style="90" hidden="1" customWidth="1"/>
    <col min="18" max="18" width="9.140625" style="90" customWidth="1"/>
    <col min="19" max="19" width="18.28125" style="90" customWidth="1"/>
    <col min="20" max="245" width="9.140625" style="90" customWidth="1"/>
    <col min="246" max="246" width="5.140625" style="90" customWidth="1"/>
    <col min="247" max="247" width="3.7109375" style="90" customWidth="1"/>
    <col min="248" max="248" width="5.140625" style="90" customWidth="1"/>
    <col min="249" max="249" width="3.7109375" style="90" customWidth="1"/>
    <col min="250" max="250" width="10.57421875" style="90" customWidth="1"/>
    <col min="251" max="251" width="23.57421875" style="90" customWidth="1"/>
    <col min="252" max="252" width="18.421875" style="90" customWidth="1"/>
    <col min="253" max="253" width="4.8515625" style="90" customWidth="1"/>
    <col min="254" max="254" width="7.140625" style="90" customWidth="1"/>
    <col min="255" max="255" width="11.7109375" style="90" customWidth="1"/>
    <col min="256" max="16384" width="11.00390625" style="90" customWidth="1"/>
  </cols>
  <sheetData>
    <row r="1" spans="10:15" ht="12.75">
      <c r="J1" s="191" t="s">
        <v>316</v>
      </c>
      <c r="K1" s="191"/>
      <c r="L1" s="191"/>
      <c r="M1" s="191"/>
      <c r="N1" s="191"/>
      <c r="O1" s="191"/>
    </row>
    <row r="2" spans="12:15" ht="12.75">
      <c r="L2" s="91"/>
      <c r="M2" s="91"/>
      <c r="N2" s="91"/>
      <c r="O2" s="91"/>
    </row>
    <row r="3" spans="1:15" ht="12.75">
      <c r="A3" s="192" t="s">
        <v>0</v>
      </c>
      <c r="B3" s="192"/>
      <c r="C3" s="192"/>
      <c r="D3" s="192"/>
      <c r="E3" s="192"/>
      <c r="F3" s="192"/>
      <c r="G3" s="192"/>
      <c r="H3" s="192"/>
      <c r="I3" s="192"/>
      <c r="J3" s="192"/>
      <c r="K3" s="192"/>
      <c r="L3" s="192"/>
      <c r="M3" s="192"/>
      <c r="N3" s="192"/>
      <c r="O3" s="192"/>
    </row>
    <row r="4" spans="1:15" ht="12.75">
      <c r="A4" s="193" t="s">
        <v>103</v>
      </c>
      <c r="B4" s="193"/>
      <c r="C4" s="193"/>
      <c r="D4" s="193"/>
      <c r="E4" s="193"/>
      <c r="F4" s="193"/>
      <c r="G4" s="193"/>
      <c r="H4" s="193"/>
      <c r="I4" s="193"/>
      <c r="J4" s="193"/>
      <c r="K4" s="193"/>
      <c r="L4" s="193"/>
      <c r="M4" s="193"/>
      <c r="N4" s="193"/>
      <c r="O4" s="193"/>
    </row>
    <row r="6" spans="1:15" ht="12.75">
      <c r="A6" s="185" t="s">
        <v>1</v>
      </c>
      <c r="B6" s="185"/>
      <c r="C6" s="185"/>
      <c r="D6" s="185"/>
      <c r="E6" s="186" t="s">
        <v>2</v>
      </c>
      <c r="F6" s="186"/>
      <c r="G6" s="186"/>
      <c r="H6" s="186"/>
      <c r="I6" s="186"/>
      <c r="J6" s="186"/>
      <c r="K6" s="186"/>
      <c r="L6" s="186"/>
      <c r="M6" s="186"/>
      <c r="N6" s="186"/>
      <c r="O6" s="186"/>
    </row>
    <row r="7" spans="1:15" ht="12.75">
      <c r="A7" s="185" t="s">
        <v>3</v>
      </c>
      <c r="B7" s="185"/>
      <c r="C7" s="185"/>
      <c r="D7" s="185"/>
      <c r="E7" s="186" t="s">
        <v>4</v>
      </c>
      <c r="F7" s="186"/>
      <c r="G7" s="186"/>
      <c r="H7" s="186"/>
      <c r="I7" s="186"/>
      <c r="J7" s="186"/>
      <c r="K7" s="186"/>
      <c r="L7" s="186"/>
      <c r="M7" s="186"/>
      <c r="N7" s="186"/>
      <c r="O7" s="186"/>
    </row>
    <row r="8" spans="1:15" ht="12.75">
      <c r="A8" s="185" t="s">
        <v>5</v>
      </c>
      <c r="B8" s="185"/>
      <c r="C8" s="185"/>
      <c r="D8" s="185"/>
      <c r="E8" s="186" t="s">
        <v>6</v>
      </c>
      <c r="F8" s="186"/>
      <c r="G8" s="186"/>
      <c r="H8" s="186"/>
      <c r="I8" s="186"/>
      <c r="J8" s="186"/>
      <c r="K8" s="186"/>
      <c r="L8" s="186"/>
      <c r="M8" s="186"/>
      <c r="N8" s="186"/>
      <c r="O8" s="186"/>
    </row>
    <row r="9" spans="1:15" ht="12.75">
      <c r="A9" s="185" t="s">
        <v>7</v>
      </c>
      <c r="B9" s="185"/>
      <c r="C9" s="185"/>
      <c r="D9" s="185"/>
      <c r="E9" s="186" t="s">
        <v>8</v>
      </c>
      <c r="F9" s="186"/>
      <c r="G9" s="186"/>
      <c r="H9" s="186"/>
      <c r="I9" s="186"/>
      <c r="J9" s="186"/>
      <c r="K9" s="186"/>
      <c r="L9" s="186"/>
      <c r="M9" s="186"/>
      <c r="N9" s="186"/>
      <c r="O9" s="186"/>
    </row>
    <row r="10" spans="1:15" ht="12.75">
      <c r="A10" s="185" t="s">
        <v>9</v>
      </c>
      <c r="B10" s="185"/>
      <c r="C10" s="185"/>
      <c r="D10" s="185"/>
      <c r="E10" s="187">
        <v>8601045593</v>
      </c>
      <c r="F10" s="187"/>
      <c r="G10" s="187"/>
      <c r="H10" s="187"/>
      <c r="I10" s="187"/>
      <c r="J10" s="187"/>
      <c r="K10" s="187"/>
      <c r="L10" s="187"/>
      <c r="M10" s="187"/>
      <c r="N10" s="187"/>
      <c r="O10" s="187"/>
    </row>
    <row r="11" spans="1:15" ht="12.75">
      <c r="A11" s="185" t="s">
        <v>10</v>
      </c>
      <c r="B11" s="185"/>
      <c r="C11" s="185"/>
      <c r="D11" s="185"/>
      <c r="E11" s="187">
        <v>860101001</v>
      </c>
      <c r="F11" s="187"/>
      <c r="G11" s="187"/>
      <c r="H11" s="187"/>
      <c r="I11" s="187"/>
      <c r="J11" s="187"/>
      <c r="K11" s="187"/>
      <c r="L11" s="187"/>
      <c r="M11" s="187"/>
      <c r="N11" s="187"/>
      <c r="O11" s="187"/>
    </row>
    <row r="12" spans="1:15" ht="12.75">
      <c r="A12" s="185" t="s">
        <v>11</v>
      </c>
      <c r="B12" s="185"/>
      <c r="C12" s="185"/>
      <c r="D12" s="185"/>
      <c r="E12" s="187">
        <v>71131000000</v>
      </c>
      <c r="F12" s="187"/>
      <c r="G12" s="187"/>
      <c r="H12" s="187"/>
      <c r="I12" s="187"/>
      <c r="J12" s="187"/>
      <c r="K12" s="187"/>
      <c r="L12" s="187"/>
      <c r="M12" s="187"/>
      <c r="N12" s="187"/>
      <c r="O12" s="187"/>
    </row>
    <row r="14" spans="1:15" ht="12.75">
      <c r="A14" s="183" t="s">
        <v>12</v>
      </c>
      <c r="B14" s="183" t="s">
        <v>13</v>
      </c>
      <c r="C14" s="183" t="s">
        <v>317</v>
      </c>
      <c r="D14" s="184" t="s">
        <v>14</v>
      </c>
      <c r="E14" s="184"/>
      <c r="F14" s="184"/>
      <c r="G14" s="184"/>
      <c r="H14" s="184"/>
      <c r="I14" s="184"/>
      <c r="J14" s="184"/>
      <c r="K14" s="184"/>
      <c r="L14" s="184"/>
      <c r="M14" s="184"/>
      <c r="N14" s="184" t="s">
        <v>15</v>
      </c>
      <c r="O14" s="184" t="s">
        <v>16</v>
      </c>
    </row>
    <row r="15" spans="1:15" ht="31.5" customHeight="1">
      <c r="A15" s="183"/>
      <c r="B15" s="183"/>
      <c r="C15" s="183"/>
      <c r="D15" s="184" t="s">
        <v>17</v>
      </c>
      <c r="E15" s="184" t="s">
        <v>18</v>
      </c>
      <c r="F15" s="184" t="s">
        <v>19</v>
      </c>
      <c r="G15" s="184"/>
      <c r="H15" s="184" t="s">
        <v>20</v>
      </c>
      <c r="I15" s="184" t="s">
        <v>21</v>
      </c>
      <c r="J15" s="184"/>
      <c r="K15" s="184" t="s">
        <v>22</v>
      </c>
      <c r="L15" s="184" t="s">
        <v>23</v>
      </c>
      <c r="M15" s="184"/>
      <c r="N15" s="184"/>
      <c r="O15" s="184"/>
    </row>
    <row r="16" spans="1:17" ht="78.75">
      <c r="A16" s="183"/>
      <c r="B16" s="183"/>
      <c r="C16" s="183"/>
      <c r="D16" s="184"/>
      <c r="E16" s="184"/>
      <c r="F16" s="92" t="s">
        <v>24</v>
      </c>
      <c r="G16" s="92" t="s">
        <v>25</v>
      </c>
      <c r="H16" s="184"/>
      <c r="I16" s="83" t="s">
        <v>26</v>
      </c>
      <c r="J16" s="83" t="s">
        <v>25</v>
      </c>
      <c r="K16" s="184"/>
      <c r="L16" s="83" t="s">
        <v>27</v>
      </c>
      <c r="M16" s="83" t="s">
        <v>28</v>
      </c>
      <c r="N16" s="184"/>
      <c r="O16" s="83" t="s">
        <v>29</v>
      </c>
      <c r="P16" s="93" t="s">
        <v>94</v>
      </c>
      <c r="Q16" s="94" t="s">
        <v>95</v>
      </c>
    </row>
    <row r="17" spans="1:21" ht="12.75">
      <c r="A17" s="81">
        <v>1</v>
      </c>
      <c r="B17" s="81">
        <v>2</v>
      </c>
      <c r="C17" s="83">
        <v>3</v>
      </c>
      <c r="D17" s="81">
        <v>4</v>
      </c>
      <c r="E17" s="81">
        <v>5</v>
      </c>
      <c r="F17" s="83">
        <v>6</v>
      </c>
      <c r="G17" s="81">
        <v>7</v>
      </c>
      <c r="H17" s="81">
        <v>8</v>
      </c>
      <c r="I17" s="83">
        <v>9</v>
      </c>
      <c r="J17" s="81">
        <v>10</v>
      </c>
      <c r="K17" s="81">
        <v>11</v>
      </c>
      <c r="L17" s="83">
        <v>12</v>
      </c>
      <c r="M17" s="81">
        <v>13</v>
      </c>
      <c r="N17" s="81">
        <v>14</v>
      </c>
      <c r="O17" s="83">
        <v>15</v>
      </c>
      <c r="P17" s="95"/>
      <c r="Q17" s="96"/>
      <c r="S17" s="90" t="s">
        <v>242</v>
      </c>
      <c r="U17" s="90" t="s">
        <v>247</v>
      </c>
    </row>
    <row r="18" spans="1:17" ht="12.75">
      <c r="A18" s="188" t="s">
        <v>330</v>
      </c>
      <c r="B18" s="189"/>
      <c r="C18" s="189"/>
      <c r="D18" s="189"/>
      <c r="E18" s="189"/>
      <c r="F18" s="189"/>
      <c r="G18" s="189"/>
      <c r="H18" s="189"/>
      <c r="I18" s="189"/>
      <c r="J18" s="189"/>
      <c r="K18" s="189"/>
      <c r="L18" s="189"/>
      <c r="M18" s="189"/>
      <c r="N18" s="189"/>
      <c r="O18" s="190"/>
      <c r="P18" s="95"/>
      <c r="Q18" s="106"/>
    </row>
    <row r="19" spans="1:21" ht="25.5">
      <c r="A19" s="81">
        <v>1</v>
      </c>
      <c r="B19" s="87" t="s">
        <v>63</v>
      </c>
      <c r="C19" s="88" t="s">
        <v>63</v>
      </c>
      <c r="D19" s="88" t="s">
        <v>64</v>
      </c>
      <c r="E19" s="88" t="s">
        <v>39</v>
      </c>
      <c r="F19" s="84">
        <v>876</v>
      </c>
      <c r="G19" s="88" t="s">
        <v>40</v>
      </c>
      <c r="H19" s="88">
        <v>1</v>
      </c>
      <c r="I19" s="84">
        <v>71131000000</v>
      </c>
      <c r="J19" s="88" t="s">
        <v>34</v>
      </c>
      <c r="K19" s="89">
        <v>188.867</v>
      </c>
      <c r="L19" s="86" t="s">
        <v>110</v>
      </c>
      <c r="M19" s="86" t="s">
        <v>114</v>
      </c>
      <c r="N19" s="83" t="s">
        <v>124</v>
      </c>
      <c r="O19" s="88" t="s">
        <v>36</v>
      </c>
      <c r="P19" s="97"/>
      <c r="Q19" s="98"/>
      <c r="R19" s="95" t="s">
        <v>307</v>
      </c>
      <c r="S19" s="90">
        <v>14</v>
      </c>
      <c r="T19" s="99">
        <v>43497</v>
      </c>
      <c r="U19" s="99">
        <v>43862</v>
      </c>
    </row>
    <row r="20" spans="1:21" ht="32.25">
      <c r="A20" s="81">
        <v>2</v>
      </c>
      <c r="B20" s="82" t="s">
        <v>100</v>
      </c>
      <c r="C20" s="83" t="s">
        <v>100</v>
      </c>
      <c r="D20" s="83" t="s">
        <v>105</v>
      </c>
      <c r="E20" s="83" t="s">
        <v>41</v>
      </c>
      <c r="F20" s="81">
        <v>167</v>
      </c>
      <c r="G20" s="83" t="s">
        <v>42</v>
      </c>
      <c r="H20" s="83">
        <v>2828</v>
      </c>
      <c r="I20" s="84">
        <v>71131000000</v>
      </c>
      <c r="J20" s="83" t="s">
        <v>34</v>
      </c>
      <c r="K20" s="85">
        <v>497.851</v>
      </c>
      <c r="L20" s="86" t="s">
        <v>110</v>
      </c>
      <c r="M20" s="86" t="s">
        <v>111</v>
      </c>
      <c r="N20" s="83" t="s">
        <v>35</v>
      </c>
      <c r="O20" s="84" t="s">
        <v>68</v>
      </c>
      <c r="P20" s="97" t="s">
        <v>86</v>
      </c>
      <c r="Q20" s="98"/>
      <c r="R20" s="95" t="s">
        <v>307</v>
      </c>
      <c r="S20" s="90">
        <v>15</v>
      </c>
      <c r="T20" s="99">
        <v>43497</v>
      </c>
      <c r="U20" s="99">
        <v>43556</v>
      </c>
    </row>
    <row r="21" spans="1:21" ht="23.25">
      <c r="A21" s="81">
        <v>3</v>
      </c>
      <c r="B21" s="102" t="s">
        <v>88</v>
      </c>
      <c r="C21" s="101" t="s">
        <v>93</v>
      </c>
      <c r="D21" s="83" t="s">
        <v>92</v>
      </c>
      <c r="E21" s="97" t="s">
        <v>39</v>
      </c>
      <c r="F21" s="84">
        <v>876</v>
      </c>
      <c r="G21" s="88" t="s">
        <v>40</v>
      </c>
      <c r="H21" s="88">
        <v>1</v>
      </c>
      <c r="I21" s="84">
        <v>71131000000</v>
      </c>
      <c r="J21" s="88" t="s">
        <v>34</v>
      </c>
      <c r="K21" s="94">
        <v>380.16</v>
      </c>
      <c r="L21" s="86" t="s">
        <v>110</v>
      </c>
      <c r="M21" s="86" t="s">
        <v>114</v>
      </c>
      <c r="N21" s="83" t="s">
        <v>35</v>
      </c>
      <c r="O21" s="84" t="s">
        <v>68</v>
      </c>
      <c r="P21" s="97" t="s">
        <v>82</v>
      </c>
      <c r="Q21" s="103" t="s">
        <v>90</v>
      </c>
      <c r="R21" s="95" t="s">
        <v>307</v>
      </c>
      <c r="S21" s="90">
        <v>17</v>
      </c>
      <c r="T21" s="99">
        <v>43525</v>
      </c>
      <c r="U21" s="99">
        <v>43891</v>
      </c>
    </row>
    <row r="22" spans="1:21" ht="32.25">
      <c r="A22" s="81">
        <v>4</v>
      </c>
      <c r="B22" s="82" t="s">
        <v>100</v>
      </c>
      <c r="C22" s="83" t="s">
        <v>100</v>
      </c>
      <c r="D22" s="83" t="s">
        <v>104</v>
      </c>
      <c r="E22" s="83" t="s">
        <v>41</v>
      </c>
      <c r="F22" s="81">
        <v>167</v>
      </c>
      <c r="G22" s="83" t="s">
        <v>42</v>
      </c>
      <c r="H22" s="83">
        <v>500</v>
      </c>
      <c r="I22" s="84">
        <v>71131000000</v>
      </c>
      <c r="J22" s="83" t="s">
        <v>34</v>
      </c>
      <c r="K22" s="85">
        <v>435</v>
      </c>
      <c r="L22" s="86" t="s">
        <v>110</v>
      </c>
      <c r="M22" s="86" t="s">
        <v>111</v>
      </c>
      <c r="N22" s="83" t="s">
        <v>35</v>
      </c>
      <c r="O22" s="84" t="s">
        <v>68</v>
      </c>
      <c r="P22" s="97" t="s">
        <v>86</v>
      </c>
      <c r="Q22" s="98"/>
      <c r="R22" s="95" t="s">
        <v>307</v>
      </c>
      <c r="S22" s="90">
        <v>18</v>
      </c>
      <c r="T22" s="99">
        <v>43497</v>
      </c>
      <c r="U22" s="99">
        <v>43556</v>
      </c>
    </row>
    <row r="23" spans="1:21" ht="12.75">
      <c r="A23" s="188" t="s">
        <v>331</v>
      </c>
      <c r="B23" s="189"/>
      <c r="C23" s="189"/>
      <c r="D23" s="189"/>
      <c r="E23" s="189"/>
      <c r="F23" s="189"/>
      <c r="G23" s="189"/>
      <c r="H23" s="189"/>
      <c r="I23" s="189"/>
      <c r="J23" s="189"/>
      <c r="K23" s="189"/>
      <c r="L23" s="189"/>
      <c r="M23" s="189"/>
      <c r="N23" s="189"/>
      <c r="O23" s="190"/>
      <c r="P23" s="97"/>
      <c r="Q23" s="98"/>
      <c r="R23" s="95"/>
      <c r="T23" s="99"/>
      <c r="U23" s="99"/>
    </row>
    <row r="24" spans="1:21" s="105" customFormat="1" ht="56.25">
      <c r="A24" s="81">
        <v>5</v>
      </c>
      <c r="B24" s="87" t="s">
        <v>37</v>
      </c>
      <c r="C24" s="88" t="s">
        <v>38</v>
      </c>
      <c r="D24" s="88" t="s">
        <v>102</v>
      </c>
      <c r="E24" s="88" t="s">
        <v>39</v>
      </c>
      <c r="F24" s="84">
        <v>876</v>
      </c>
      <c r="G24" s="88" t="s">
        <v>40</v>
      </c>
      <c r="H24" s="88">
        <v>1</v>
      </c>
      <c r="I24" s="84">
        <v>71131000000</v>
      </c>
      <c r="J24" s="88" t="s">
        <v>34</v>
      </c>
      <c r="K24" s="89">
        <v>113</v>
      </c>
      <c r="L24" s="86" t="s">
        <v>111</v>
      </c>
      <c r="M24" s="86" t="s">
        <v>111</v>
      </c>
      <c r="N24" s="88" t="s">
        <v>300</v>
      </c>
      <c r="O24" s="88" t="s">
        <v>46</v>
      </c>
      <c r="P24" s="97" t="s">
        <v>98</v>
      </c>
      <c r="Q24" s="104"/>
      <c r="R24" s="95" t="s">
        <v>307</v>
      </c>
      <c r="S24" s="90">
        <v>19</v>
      </c>
      <c r="T24" s="99">
        <v>43556</v>
      </c>
      <c r="U24" s="99">
        <v>43586</v>
      </c>
    </row>
    <row r="25" spans="1:21" s="105" customFormat="1" ht="32.25">
      <c r="A25" s="81">
        <v>6</v>
      </c>
      <c r="B25" s="87" t="s">
        <v>37</v>
      </c>
      <c r="C25" s="88" t="s">
        <v>38</v>
      </c>
      <c r="D25" s="88" t="s">
        <v>101</v>
      </c>
      <c r="E25" s="88" t="s">
        <v>39</v>
      </c>
      <c r="F25" s="84">
        <v>876</v>
      </c>
      <c r="G25" s="88" t="s">
        <v>40</v>
      </c>
      <c r="H25" s="88">
        <v>1</v>
      </c>
      <c r="I25" s="84">
        <v>71131000000</v>
      </c>
      <c r="J25" s="88" t="s">
        <v>34</v>
      </c>
      <c r="K25" s="89">
        <v>296.667</v>
      </c>
      <c r="L25" s="86" t="s">
        <v>111</v>
      </c>
      <c r="M25" s="86" t="s">
        <v>114</v>
      </c>
      <c r="N25" s="88" t="s">
        <v>252</v>
      </c>
      <c r="O25" s="88" t="s">
        <v>46</v>
      </c>
      <c r="P25" s="97" t="s">
        <v>98</v>
      </c>
      <c r="Q25" s="104"/>
      <c r="R25" s="95" t="s">
        <v>307</v>
      </c>
      <c r="S25" s="90">
        <v>20</v>
      </c>
      <c r="T25" s="99">
        <v>43556</v>
      </c>
      <c r="U25" s="99">
        <v>43922</v>
      </c>
    </row>
    <row r="26" spans="1:21" s="107" customFormat="1" ht="32.25">
      <c r="A26" s="81">
        <v>7</v>
      </c>
      <c r="B26" s="82" t="s">
        <v>100</v>
      </c>
      <c r="C26" s="83" t="s">
        <v>100</v>
      </c>
      <c r="D26" s="83" t="s">
        <v>105</v>
      </c>
      <c r="E26" s="83" t="s">
        <v>41</v>
      </c>
      <c r="F26" s="81">
        <v>167</v>
      </c>
      <c r="G26" s="83" t="s">
        <v>42</v>
      </c>
      <c r="H26" s="83">
        <v>2560</v>
      </c>
      <c r="I26" s="84">
        <v>71131000000</v>
      </c>
      <c r="J26" s="83" t="s">
        <v>34</v>
      </c>
      <c r="K26" s="85">
        <v>499.995</v>
      </c>
      <c r="L26" s="86" t="s">
        <v>111</v>
      </c>
      <c r="M26" s="86" t="s">
        <v>111</v>
      </c>
      <c r="N26" s="83" t="s">
        <v>35</v>
      </c>
      <c r="O26" s="84" t="s">
        <v>68</v>
      </c>
      <c r="P26" s="97"/>
      <c r="Q26" s="106"/>
      <c r="R26" s="95" t="s">
        <v>307</v>
      </c>
      <c r="S26" s="90">
        <v>22</v>
      </c>
      <c r="T26" s="99">
        <v>43556</v>
      </c>
      <c r="U26" s="99">
        <v>43586</v>
      </c>
    </row>
    <row r="27" spans="1:21" s="105" customFormat="1" ht="34.5">
      <c r="A27" s="81">
        <v>8</v>
      </c>
      <c r="B27" s="108" t="s">
        <v>249</v>
      </c>
      <c r="C27" s="109" t="s">
        <v>257</v>
      </c>
      <c r="D27" s="88" t="s">
        <v>251</v>
      </c>
      <c r="E27" s="88" t="s">
        <v>39</v>
      </c>
      <c r="F27" s="84">
        <v>876</v>
      </c>
      <c r="G27" s="88" t="s">
        <v>40</v>
      </c>
      <c r="H27" s="83" t="s">
        <v>51</v>
      </c>
      <c r="I27" s="84">
        <v>71131000000</v>
      </c>
      <c r="J27" s="88" t="s">
        <v>34</v>
      </c>
      <c r="K27" s="89">
        <v>1500</v>
      </c>
      <c r="L27" s="86" t="s">
        <v>111</v>
      </c>
      <c r="M27" s="86" t="s">
        <v>112</v>
      </c>
      <c r="N27" s="83" t="s">
        <v>35</v>
      </c>
      <c r="O27" s="84" t="s">
        <v>68</v>
      </c>
      <c r="P27" s="97" t="s">
        <v>86</v>
      </c>
      <c r="Q27" s="104" t="s">
        <v>107</v>
      </c>
      <c r="R27" s="95" t="s">
        <v>307</v>
      </c>
      <c r="S27" s="90">
        <v>33</v>
      </c>
      <c r="T27" s="99">
        <v>43709</v>
      </c>
      <c r="U27" s="99">
        <v>43800</v>
      </c>
    </row>
    <row r="28" spans="1:21" s="105" customFormat="1" ht="45">
      <c r="A28" s="81">
        <v>9</v>
      </c>
      <c r="B28" s="108" t="s">
        <v>253</v>
      </c>
      <c r="C28" s="83" t="s">
        <v>254</v>
      </c>
      <c r="D28" s="83" t="s">
        <v>256</v>
      </c>
      <c r="E28" s="97" t="s">
        <v>81</v>
      </c>
      <c r="F28" s="84">
        <v>876</v>
      </c>
      <c r="G28" s="88" t="s">
        <v>40</v>
      </c>
      <c r="H28" s="88">
        <v>1</v>
      </c>
      <c r="I28" s="84">
        <v>71131000000</v>
      </c>
      <c r="J28" s="88" t="s">
        <v>34</v>
      </c>
      <c r="K28" s="89">
        <v>30000</v>
      </c>
      <c r="L28" s="86" t="s">
        <v>111</v>
      </c>
      <c r="M28" s="86" t="s">
        <v>111</v>
      </c>
      <c r="N28" s="88" t="s">
        <v>255</v>
      </c>
      <c r="O28" s="88" t="s">
        <v>46</v>
      </c>
      <c r="P28" s="97"/>
      <c r="Q28" s="104"/>
      <c r="R28" s="95" t="s">
        <v>307</v>
      </c>
      <c r="S28" s="90">
        <v>45</v>
      </c>
      <c r="T28" s="99">
        <v>43586</v>
      </c>
      <c r="U28" s="99">
        <v>43617</v>
      </c>
    </row>
    <row r="29" spans="1:21" s="105" customFormat="1" ht="33.75">
      <c r="A29" s="81">
        <v>10</v>
      </c>
      <c r="B29" s="87" t="s">
        <v>123</v>
      </c>
      <c r="C29" s="84" t="s">
        <v>123</v>
      </c>
      <c r="D29" s="88" t="s">
        <v>57</v>
      </c>
      <c r="E29" s="88" t="s">
        <v>58</v>
      </c>
      <c r="F29" s="84">
        <v>876</v>
      </c>
      <c r="G29" s="88" t="s">
        <v>40</v>
      </c>
      <c r="H29" s="88">
        <v>1</v>
      </c>
      <c r="I29" s="84">
        <v>71131000000</v>
      </c>
      <c r="J29" s="88" t="s">
        <v>34</v>
      </c>
      <c r="K29" s="89">
        <v>204</v>
      </c>
      <c r="L29" s="86" t="s">
        <v>111</v>
      </c>
      <c r="M29" s="86" t="s">
        <v>115</v>
      </c>
      <c r="N29" s="88" t="s">
        <v>301</v>
      </c>
      <c r="O29" s="97" t="s">
        <v>46</v>
      </c>
      <c r="P29" s="97" t="s">
        <v>97</v>
      </c>
      <c r="Q29" s="104"/>
      <c r="R29" s="95" t="s">
        <v>307</v>
      </c>
      <c r="S29" s="90">
        <v>27</v>
      </c>
      <c r="T29" s="99">
        <v>43617</v>
      </c>
      <c r="U29" s="99">
        <v>43983</v>
      </c>
    </row>
    <row r="30" spans="1:21" s="105" customFormat="1" ht="12.75">
      <c r="A30" s="188" t="s">
        <v>332</v>
      </c>
      <c r="B30" s="189"/>
      <c r="C30" s="189"/>
      <c r="D30" s="189"/>
      <c r="E30" s="189"/>
      <c r="F30" s="189"/>
      <c r="G30" s="189"/>
      <c r="H30" s="189"/>
      <c r="I30" s="189"/>
      <c r="J30" s="189"/>
      <c r="K30" s="189"/>
      <c r="L30" s="189"/>
      <c r="M30" s="189"/>
      <c r="N30" s="189"/>
      <c r="O30" s="190"/>
      <c r="P30" s="97"/>
      <c r="Q30" s="104"/>
      <c r="R30" s="95"/>
      <c r="S30" s="90"/>
      <c r="T30" s="99"/>
      <c r="U30" s="99"/>
    </row>
    <row r="31" spans="1:21" s="105" customFormat="1" ht="56.25">
      <c r="A31" s="81">
        <v>11</v>
      </c>
      <c r="B31" s="87" t="s">
        <v>60</v>
      </c>
      <c r="C31" s="84" t="s">
        <v>61</v>
      </c>
      <c r="D31" s="88" t="s">
        <v>62</v>
      </c>
      <c r="E31" s="88" t="s">
        <v>39</v>
      </c>
      <c r="F31" s="84">
        <v>876</v>
      </c>
      <c r="G31" s="88" t="s">
        <v>40</v>
      </c>
      <c r="H31" s="88">
        <v>1</v>
      </c>
      <c r="I31" s="84">
        <v>71131000000</v>
      </c>
      <c r="J31" s="88" t="s">
        <v>34</v>
      </c>
      <c r="K31" s="89">
        <v>190</v>
      </c>
      <c r="L31" s="86" t="s">
        <v>112</v>
      </c>
      <c r="M31" s="86" t="s">
        <v>116</v>
      </c>
      <c r="N31" s="83" t="s">
        <v>59</v>
      </c>
      <c r="O31" s="84" t="s">
        <v>46</v>
      </c>
      <c r="P31" s="97" t="s">
        <v>98</v>
      </c>
      <c r="Q31" s="104"/>
      <c r="R31" s="95" t="s">
        <v>307</v>
      </c>
      <c r="S31" s="90">
        <v>34</v>
      </c>
      <c r="T31" s="99">
        <v>43647</v>
      </c>
      <c r="U31" s="99">
        <v>44013</v>
      </c>
    </row>
    <row r="32" spans="1:21" s="117" customFormat="1" ht="34.5">
      <c r="A32" s="81">
        <v>12</v>
      </c>
      <c r="B32" s="108" t="s">
        <v>305</v>
      </c>
      <c r="C32" s="109" t="s">
        <v>306</v>
      </c>
      <c r="D32" s="88" t="s">
        <v>288</v>
      </c>
      <c r="E32" s="88" t="s">
        <v>309</v>
      </c>
      <c r="F32" s="84">
        <v>876</v>
      </c>
      <c r="G32" s="88" t="s">
        <v>40</v>
      </c>
      <c r="H32" s="114" t="s">
        <v>51</v>
      </c>
      <c r="I32" s="84">
        <v>71131000000</v>
      </c>
      <c r="J32" s="88" t="s">
        <v>34</v>
      </c>
      <c r="K32" s="89">
        <v>1500</v>
      </c>
      <c r="L32" s="86" t="s">
        <v>112</v>
      </c>
      <c r="M32" s="86" t="s">
        <v>113</v>
      </c>
      <c r="N32" s="88" t="s">
        <v>308</v>
      </c>
      <c r="O32" s="84" t="s">
        <v>46</v>
      </c>
      <c r="P32" s="118"/>
      <c r="R32" s="116" t="s">
        <v>311</v>
      </c>
      <c r="S32" s="90">
        <v>46</v>
      </c>
      <c r="T32" s="99">
        <v>43678</v>
      </c>
      <c r="U32" s="99">
        <v>43800</v>
      </c>
    </row>
    <row r="33" spans="1:22" s="117" customFormat="1" ht="40.5" customHeight="1">
      <c r="A33" s="81">
        <v>13</v>
      </c>
      <c r="B33" s="108" t="s">
        <v>305</v>
      </c>
      <c r="C33" s="109" t="s">
        <v>306</v>
      </c>
      <c r="D33" s="88" t="s">
        <v>288</v>
      </c>
      <c r="E33" s="88" t="s">
        <v>309</v>
      </c>
      <c r="F33" s="84">
        <v>876</v>
      </c>
      <c r="G33" s="88" t="s">
        <v>40</v>
      </c>
      <c r="H33" s="114" t="s">
        <v>51</v>
      </c>
      <c r="I33" s="84">
        <v>71131000000</v>
      </c>
      <c r="J33" s="88" t="s">
        <v>34</v>
      </c>
      <c r="K33" s="89">
        <v>1438.712</v>
      </c>
      <c r="L33" s="86" t="s">
        <v>112</v>
      </c>
      <c r="M33" s="86" t="s">
        <v>113</v>
      </c>
      <c r="N33" s="88" t="s">
        <v>124</v>
      </c>
      <c r="O33" s="84" t="s">
        <v>68</v>
      </c>
      <c r="P33" s="118"/>
      <c r="R33" s="115" t="s">
        <v>307</v>
      </c>
      <c r="S33" s="90">
        <v>49</v>
      </c>
      <c r="T33" s="99">
        <v>43709</v>
      </c>
      <c r="U33" s="99">
        <v>43800</v>
      </c>
      <c r="V33" s="117" t="s">
        <v>320</v>
      </c>
    </row>
    <row r="34" spans="1:21" s="117" customFormat="1" ht="16.5" customHeight="1">
      <c r="A34" s="188" t="s">
        <v>333</v>
      </c>
      <c r="B34" s="189"/>
      <c r="C34" s="189"/>
      <c r="D34" s="189"/>
      <c r="E34" s="189"/>
      <c r="F34" s="189"/>
      <c r="G34" s="189"/>
      <c r="H34" s="189"/>
      <c r="I34" s="189"/>
      <c r="J34" s="189"/>
      <c r="K34" s="189"/>
      <c r="L34" s="189"/>
      <c r="M34" s="189"/>
      <c r="N34" s="189"/>
      <c r="O34" s="190"/>
      <c r="P34" s="118"/>
      <c r="R34" s="115"/>
      <c r="S34" s="90"/>
      <c r="T34" s="99"/>
      <c r="U34" s="99"/>
    </row>
    <row r="35" spans="1:23" ht="36.75">
      <c r="A35" s="81">
        <v>14</v>
      </c>
      <c r="B35" s="102" t="s">
        <v>77</v>
      </c>
      <c r="C35" s="97" t="s">
        <v>78</v>
      </c>
      <c r="D35" s="97" t="s">
        <v>99</v>
      </c>
      <c r="E35" s="97" t="s">
        <v>81</v>
      </c>
      <c r="F35" s="101">
        <v>112</v>
      </c>
      <c r="G35" s="97" t="s">
        <v>79</v>
      </c>
      <c r="H35" s="143">
        <v>10000</v>
      </c>
      <c r="I35" s="101">
        <v>71131000000</v>
      </c>
      <c r="J35" s="97" t="s">
        <v>34</v>
      </c>
      <c r="K35" s="111">
        <v>480</v>
      </c>
      <c r="L35" s="86" t="s">
        <v>113</v>
      </c>
      <c r="M35" s="86" t="s">
        <v>114</v>
      </c>
      <c r="N35" s="88" t="s">
        <v>301</v>
      </c>
      <c r="O35" s="97" t="s">
        <v>46</v>
      </c>
      <c r="P35" s="97" t="s">
        <v>80</v>
      </c>
      <c r="Q35" s="98" t="s">
        <v>118</v>
      </c>
      <c r="R35" s="115" t="s">
        <v>307</v>
      </c>
      <c r="S35" s="90">
        <v>30</v>
      </c>
      <c r="T35" s="99">
        <v>43800</v>
      </c>
      <c r="U35" s="99">
        <v>43800</v>
      </c>
      <c r="W35" s="15" t="s">
        <v>322</v>
      </c>
    </row>
    <row r="36" spans="1:21" s="105" customFormat="1" ht="32.25">
      <c r="A36" s="81">
        <v>15</v>
      </c>
      <c r="B36" s="82" t="s">
        <v>100</v>
      </c>
      <c r="C36" s="83" t="s">
        <v>100</v>
      </c>
      <c r="D36" s="83" t="s">
        <v>314</v>
      </c>
      <c r="E36" s="83" t="s">
        <v>41</v>
      </c>
      <c r="F36" s="81">
        <v>167</v>
      </c>
      <c r="G36" s="83" t="s">
        <v>42</v>
      </c>
      <c r="H36" s="83">
        <v>1775</v>
      </c>
      <c r="I36" s="84">
        <v>71131000000</v>
      </c>
      <c r="J36" s="83" t="s">
        <v>34</v>
      </c>
      <c r="K36" s="85">
        <v>333.02125</v>
      </c>
      <c r="L36" s="86" t="s">
        <v>113</v>
      </c>
      <c r="M36" s="86" t="s">
        <v>113</v>
      </c>
      <c r="N36" s="83" t="s">
        <v>35</v>
      </c>
      <c r="O36" s="84" t="s">
        <v>68</v>
      </c>
      <c r="P36" s="97" t="s">
        <v>86</v>
      </c>
      <c r="R36" s="112" t="s">
        <v>307</v>
      </c>
      <c r="S36" s="90">
        <v>38</v>
      </c>
      <c r="T36" s="99">
        <v>43800</v>
      </c>
      <c r="U36" s="99">
        <v>43800</v>
      </c>
    </row>
    <row r="37" spans="1:21" s="105" customFormat="1" ht="25.5">
      <c r="A37" s="81">
        <v>16</v>
      </c>
      <c r="B37" s="87" t="s">
        <v>65</v>
      </c>
      <c r="C37" s="84" t="s">
        <v>66</v>
      </c>
      <c r="D37" s="88" t="s">
        <v>67</v>
      </c>
      <c r="E37" s="88" t="s">
        <v>39</v>
      </c>
      <c r="F37" s="84">
        <v>876</v>
      </c>
      <c r="G37" s="88" t="s">
        <v>40</v>
      </c>
      <c r="H37" s="88">
        <v>1</v>
      </c>
      <c r="I37" s="84">
        <v>71131000000</v>
      </c>
      <c r="J37" s="88" t="s">
        <v>34</v>
      </c>
      <c r="K37" s="113">
        <f>1250</f>
        <v>1250</v>
      </c>
      <c r="L37" s="86" t="s">
        <v>113</v>
      </c>
      <c r="M37" s="86" t="s">
        <v>117</v>
      </c>
      <c r="N37" s="88" t="s">
        <v>300</v>
      </c>
      <c r="O37" s="88" t="s">
        <v>46</v>
      </c>
      <c r="P37" s="97" t="s">
        <v>97</v>
      </c>
      <c r="Q37" s="104"/>
      <c r="R37" s="112" t="s">
        <v>307</v>
      </c>
      <c r="S37" s="90">
        <v>39</v>
      </c>
      <c r="T37" s="99">
        <v>43739</v>
      </c>
      <c r="U37" s="99">
        <v>44136</v>
      </c>
    </row>
    <row r="38" spans="1:21" s="105" customFormat="1" ht="33.75">
      <c r="A38" s="81">
        <v>17</v>
      </c>
      <c r="B38" s="87" t="s">
        <v>69</v>
      </c>
      <c r="C38" s="84" t="s">
        <v>69</v>
      </c>
      <c r="D38" s="88" t="s">
        <v>70</v>
      </c>
      <c r="E38" s="88" t="s">
        <v>58</v>
      </c>
      <c r="F38" s="84">
        <v>876</v>
      </c>
      <c r="G38" s="88" t="s">
        <v>40</v>
      </c>
      <c r="H38" s="88">
        <v>1</v>
      </c>
      <c r="I38" s="84">
        <v>71131000000</v>
      </c>
      <c r="J38" s="88" t="s">
        <v>34</v>
      </c>
      <c r="K38" s="144">
        <v>200</v>
      </c>
      <c r="L38" s="86" t="s">
        <v>113</v>
      </c>
      <c r="M38" s="146" t="s">
        <v>334</v>
      </c>
      <c r="N38" s="83" t="s">
        <v>59</v>
      </c>
      <c r="O38" s="84" t="s">
        <v>46</v>
      </c>
      <c r="P38" s="97" t="s">
        <v>96</v>
      </c>
      <c r="Q38" s="104"/>
      <c r="R38" s="112"/>
      <c r="S38" s="90">
        <v>40</v>
      </c>
      <c r="T38" s="99">
        <v>43800</v>
      </c>
      <c r="U38" s="99">
        <v>44197</v>
      </c>
    </row>
    <row r="39" spans="1:21" s="105" customFormat="1" ht="45">
      <c r="A39" s="81">
        <v>18</v>
      </c>
      <c r="B39" s="82" t="s">
        <v>43</v>
      </c>
      <c r="C39" s="83" t="s">
        <v>44</v>
      </c>
      <c r="D39" s="83" t="s">
        <v>45</v>
      </c>
      <c r="E39" s="88" t="s">
        <v>39</v>
      </c>
      <c r="F39" s="84">
        <v>876</v>
      </c>
      <c r="G39" s="88" t="s">
        <v>40</v>
      </c>
      <c r="H39" s="88">
        <v>1</v>
      </c>
      <c r="I39" s="84">
        <v>71131000000</v>
      </c>
      <c r="J39" s="88" t="s">
        <v>34</v>
      </c>
      <c r="K39" s="89">
        <v>2603.25</v>
      </c>
      <c r="L39" s="86" t="s">
        <v>113</v>
      </c>
      <c r="M39" s="86" t="s">
        <v>117</v>
      </c>
      <c r="N39" s="83" t="s">
        <v>89</v>
      </c>
      <c r="O39" s="84" t="s">
        <v>46</v>
      </c>
      <c r="P39" s="97" t="s">
        <v>80</v>
      </c>
      <c r="Q39" s="104"/>
      <c r="R39" s="115" t="s">
        <v>307</v>
      </c>
      <c r="S39" s="90">
        <v>42</v>
      </c>
      <c r="T39" s="99">
        <v>43800</v>
      </c>
      <c r="U39" s="99">
        <v>44166</v>
      </c>
    </row>
    <row r="40" spans="1:21" s="105" customFormat="1" ht="32.25">
      <c r="A40" s="81">
        <v>19</v>
      </c>
      <c r="B40" s="108" t="s">
        <v>30</v>
      </c>
      <c r="C40" s="109" t="s">
        <v>31</v>
      </c>
      <c r="D40" s="88" t="s">
        <v>32</v>
      </c>
      <c r="E40" s="88" t="s">
        <v>120</v>
      </c>
      <c r="F40" s="84">
        <v>799</v>
      </c>
      <c r="G40" s="88" t="s">
        <v>33</v>
      </c>
      <c r="H40" s="114">
        <v>5</v>
      </c>
      <c r="I40" s="84">
        <v>71131000000</v>
      </c>
      <c r="J40" s="88" t="s">
        <v>34</v>
      </c>
      <c r="K40" s="89">
        <v>6250</v>
      </c>
      <c r="L40" s="86" t="s">
        <v>113</v>
      </c>
      <c r="M40" s="86" t="s">
        <v>114</v>
      </c>
      <c r="N40" s="16" t="s">
        <v>124</v>
      </c>
      <c r="O40" s="11" t="s">
        <v>68</v>
      </c>
      <c r="P40" s="97" t="s">
        <v>86</v>
      </c>
      <c r="Q40" s="104" t="s">
        <v>108</v>
      </c>
      <c r="R40" s="115" t="s">
        <v>307</v>
      </c>
      <c r="S40" s="90">
        <v>43</v>
      </c>
      <c r="T40" s="99">
        <v>43800</v>
      </c>
      <c r="U40" s="99">
        <v>43891</v>
      </c>
    </row>
    <row r="41" spans="1:21" s="117" customFormat="1" ht="40.5" customHeight="1">
      <c r="A41" s="81">
        <v>20</v>
      </c>
      <c r="B41" s="108" t="s">
        <v>310</v>
      </c>
      <c r="C41" s="109" t="s">
        <v>214</v>
      </c>
      <c r="D41" s="88" t="s">
        <v>127</v>
      </c>
      <c r="E41" s="88" t="s">
        <v>39</v>
      </c>
      <c r="F41" s="84">
        <v>876</v>
      </c>
      <c r="G41" s="88" t="s">
        <v>50</v>
      </c>
      <c r="H41" s="114">
        <v>1</v>
      </c>
      <c r="I41" s="84">
        <v>71131000000</v>
      </c>
      <c r="J41" s="88" t="s">
        <v>34</v>
      </c>
      <c r="K41" s="89">
        <v>14906.707</v>
      </c>
      <c r="L41" s="86" t="s">
        <v>113</v>
      </c>
      <c r="M41" s="86" t="s">
        <v>312</v>
      </c>
      <c r="N41" s="88" t="s">
        <v>124</v>
      </c>
      <c r="O41" s="84" t="s">
        <v>68</v>
      </c>
      <c r="P41" s="118"/>
      <c r="R41" s="115" t="s">
        <v>307</v>
      </c>
      <c r="S41" s="90">
        <v>48</v>
      </c>
      <c r="T41" s="99">
        <v>43739</v>
      </c>
      <c r="U41" s="99">
        <v>44470</v>
      </c>
    </row>
    <row r="42" spans="1:21" s="107" customFormat="1" ht="36.75">
      <c r="A42" s="81">
        <v>21</v>
      </c>
      <c r="B42" s="82" t="s">
        <v>47</v>
      </c>
      <c r="C42" s="83" t="s">
        <v>48</v>
      </c>
      <c r="D42" s="83" t="s">
        <v>49</v>
      </c>
      <c r="E42" s="83" t="s">
        <v>41</v>
      </c>
      <c r="F42" s="81">
        <v>876</v>
      </c>
      <c r="G42" s="83" t="s">
        <v>50</v>
      </c>
      <c r="H42" s="83" t="s">
        <v>51</v>
      </c>
      <c r="I42" s="84">
        <v>71131000000</v>
      </c>
      <c r="J42" s="83" t="s">
        <v>34</v>
      </c>
      <c r="K42" s="85">
        <v>255</v>
      </c>
      <c r="L42" s="86" t="s">
        <v>113</v>
      </c>
      <c r="M42" s="86" t="s">
        <v>114</v>
      </c>
      <c r="N42" s="83" t="s">
        <v>89</v>
      </c>
      <c r="O42" s="81" t="s">
        <v>46</v>
      </c>
      <c r="P42" s="97" t="s">
        <v>85</v>
      </c>
      <c r="Q42" s="106"/>
      <c r="R42" s="115" t="s">
        <v>307</v>
      </c>
      <c r="S42" s="90">
        <v>21</v>
      </c>
      <c r="T42" s="99">
        <v>43770</v>
      </c>
      <c r="U42" s="99">
        <v>43860</v>
      </c>
    </row>
    <row r="43" spans="1:21" s="117" customFormat="1" ht="33" customHeight="1">
      <c r="A43" s="81">
        <v>22</v>
      </c>
      <c r="B43" s="77" t="s">
        <v>313</v>
      </c>
      <c r="C43" s="78" t="s">
        <v>84</v>
      </c>
      <c r="D43" s="79" t="s">
        <v>315</v>
      </c>
      <c r="E43" s="79" t="s">
        <v>39</v>
      </c>
      <c r="F43" s="78">
        <v>876</v>
      </c>
      <c r="G43" s="79" t="s">
        <v>50</v>
      </c>
      <c r="H43" s="79">
        <v>1</v>
      </c>
      <c r="I43" s="78">
        <v>71131000000</v>
      </c>
      <c r="J43" s="79" t="s">
        <v>34</v>
      </c>
      <c r="K43" s="80">
        <v>774</v>
      </c>
      <c r="L43" s="86" t="s">
        <v>113</v>
      </c>
      <c r="M43" s="86" t="s">
        <v>114</v>
      </c>
      <c r="N43" s="88" t="s">
        <v>124</v>
      </c>
      <c r="O43" s="84" t="s">
        <v>68</v>
      </c>
      <c r="P43" s="118"/>
      <c r="R43" s="115" t="s">
        <v>307</v>
      </c>
      <c r="S43" s="90">
        <v>50</v>
      </c>
      <c r="T43" s="99">
        <v>43739</v>
      </c>
      <c r="U43" s="99">
        <v>43831</v>
      </c>
    </row>
    <row r="44" spans="1:21" s="117" customFormat="1" ht="39" customHeight="1">
      <c r="A44" s="81">
        <v>23</v>
      </c>
      <c r="B44" s="77" t="s">
        <v>318</v>
      </c>
      <c r="C44" s="78" t="s">
        <v>319</v>
      </c>
      <c r="D44" s="139" t="s">
        <v>321</v>
      </c>
      <c r="E44" s="79" t="s">
        <v>39</v>
      </c>
      <c r="F44" s="78">
        <v>876</v>
      </c>
      <c r="G44" s="79" t="s">
        <v>50</v>
      </c>
      <c r="H44" s="79">
        <v>1</v>
      </c>
      <c r="I44" s="78">
        <v>71131000000</v>
      </c>
      <c r="J44" s="79" t="s">
        <v>34</v>
      </c>
      <c r="K44" s="140">
        <v>482</v>
      </c>
      <c r="L44" s="86" t="s">
        <v>113</v>
      </c>
      <c r="M44" s="86" t="s">
        <v>114</v>
      </c>
      <c r="N44" s="88" t="s">
        <v>124</v>
      </c>
      <c r="O44" s="84" t="s">
        <v>68</v>
      </c>
      <c r="P44" s="118"/>
      <c r="R44" s="115" t="s">
        <v>307</v>
      </c>
      <c r="S44" s="90">
        <v>51</v>
      </c>
      <c r="T44" s="99">
        <v>43800</v>
      </c>
      <c r="U44" s="99">
        <v>43831</v>
      </c>
    </row>
    <row r="45" spans="1:21" s="117" customFormat="1" ht="39" customHeight="1">
      <c r="A45" s="81">
        <v>24</v>
      </c>
      <c r="B45" s="108" t="s">
        <v>30</v>
      </c>
      <c r="C45" s="109" t="s">
        <v>31</v>
      </c>
      <c r="D45" s="88" t="s">
        <v>303</v>
      </c>
      <c r="E45" s="88" t="s">
        <v>304</v>
      </c>
      <c r="F45" s="84">
        <v>799</v>
      </c>
      <c r="G45" s="88" t="s">
        <v>33</v>
      </c>
      <c r="H45" s="180">
        <v>5.45</v>
      </c>
      <c r="I45" s="84">
        <v>71131000000</v>
      </c>
      <c r="J45" s="88" t="s">
        <v>34</v>
      </c>
      <c r="K45" s="144">
        <v>8175</v>
      </c>
      <c r="L45" s="146" t="s">
        <v>113</v>
      </c>
      <c r="M45" s="146" t="s">
        <v>115</v>
      </c>
      <c r="N45" s="88" t="s">
        <v>326</v>
      </c>
      <c r="O45" s="88" t="s">
        <v>46</v>
      </c>
      <c r="P45" s="118"/>
      <c r="R45" s="169"/>
      <c r="S45" s="90"/>
      <c r="T45" s="99"/>
      <c r="U45" s="99"/>
    </row>
    <row r="46" spans="1:15" s="105" customFormat="1" ht="12.75">
      <c r="A46" s="119"/>
      <c r="B46" s="120"/>
      <c r="C46" s="119"/>
      <c r="D46" s="121"/>
      <c r="G46" s="121"/>
      <c r="H46" s="121"/>
      <c r="I46" s="119"/>
      <c r="J46" s="121"/>
      <c r="K46" s="122"/>
      <c r="L46" s="123"/>
      <c r="M46" s="123"/>
      <c r="N46" s="121"/>
      <c r="O46" s="119"/>
    </row>
    <row r="47" spans="1:14" ht="12.75">
      <c r="A47" s="90" t="s">
        <v>71</v>
      </c>
      <c r="E47" s="124"/>
      <c r="F47" s="125"/>
      <c r="G47" s="90" t="s">
        <v>72</v>
      </c>
      <c r="N47" s="90" t="s">
        <v>121</v>
      </c>
    </row>
    <row r="48" spans="11:19" ht="12.75">
      <c r="K48" s="126">
        <f>SUM(K19:K47)</f>
        <v>72953.23025</v>
      </c>
      <c r="S48" s="90">
        <v>40201.917</v>
      </c>
    </row>
    <row r="49" spans="8:19" ht="12.75">
      <c r="H49" s="127" t="e">
        <f>J49/K48</f>
        <v>#REF!</v>
      </c>
      <c r="I49" s="90" t="s">
        <v>286</v>
      </c>
      <c r="J49" s="126" t="e">
        <f>K19+K21+K22+K20+K26+K27+K36+#REF!+K41+K33+K43+K44+K40</f>
        <v>#REF!</v>
      </c>
      <c r="K49" s="126" t="e">
        <f>K19+K20+K21+K26+K27+K36+#REF!+K22+K40+K41+K33+K43+K44</f>
        <v>#REF!</v>
      </c>
      <c r="L49" s="90" t="s">
        <v>287</v>
      </c>
      <c r="N49" s="127" t="e">
        <f>K49/K48</f>
        <v>#REF!</v>
      </c>
      <c r="S49" s="90">
        <v>32938.49625</v>
      </c>
    </row>
    <row r="50" spans="1:19" ht="12.75">
      <c r="A50" s="128"/>
      <c r="D50" s="128"/>
      <c r="H50" s="127" t="e">
        <f>J50/K50</f>
        <v>#REF!</v>
      </c>
      <c r="I50" s="90" t="s">
        <v>258</v>
      </c>
      <c r="J50" s="126" t="e">
        <f>K48-J49</f>
        <v>#REF!</v>
      </c>
      <c r="K50" s="129" t="e">
        <f>K48-K49</f>
        <v>#REF!</v>
      </c>
      <c r="L50" s="90" t="s">
        <v>259</v>
      </c>
      <c r="N50" s="127" t="e">
        <f>K50/K48</f>
        <v>#REF!</v>
      </c>
      <c r="S50" s="90">
        <v>45219.5</v>
      </c>
    </row>
    <row r="51" spans="1:12" ht="12.75">
      <c r="A51" s="128"/>
      <c r="D51" s="128"/>
      <c r="K51" s="126">
        <f>K19+K20+K21+K22+K24+K25+K27+K28+K29+K31+K36+K37+K40+K33+K41+K43</f>
        <v>58757.98525</v>
      </c>
      <c r="L51" s="90" t="s">
        <v>289</v>
      </c>
    </row>
    <row r="52" spans="2:14" ht="15">
      <c r="B52" s="130"/>
      <c r="C52" s="131"/>
      <c r="K52" s="126">
        <f>'СМСП ПЗ 2019 '!K38</f>
        <v>39512.523</v>
      </c>
      <c r="L52" s="90" t="s">
        <v>290</v>
      </c>
      <c r="N52" s="127">
        <f>K52/K48</f>
        <v>0.5416144407121712</v>
      </c>
    </row>
    <row r="53" spans="2:11" ht="15">
      <c r="B53" s="130"/>
      <c r="C53" s="131"/>
      <c r="K53" s="127"/>
    </row>
    <row r="54" spans="2:3" ht="15">
      <c r="B54" s="130"/>
      <c r="C54" s="131"/>
    </row>
    <row r="55" spans="2:3" ht="15">
      <c r="B55" s="132"/>
      <c r="C55" s="131"/>
    </row>
    <row r="56" spans="2:3" ht="15">
      <c r="B56" s="130"/>
      <c r="C56" s="131"/>
    </row>
    <row r="57" spans="2:3" ht="15">
      <c r="B57" s="130"/>
      <c r="C57" s="131"/>
    </row>
    <row r="58" spans="2:3" ht="15">
      <c r="B58" s="130"/>
      <c r="C58" s="131"/>
    </row>
    <row r="59" spans="2:3" ht="15">
      <c r="B59" s="130"/>
      <c r="C59" s="131"/>
    </row>
    <row r="60" spans="2:3" ht="15">
      <c r="B60" s="130"/>
      <c r="C60" s="131"/>
    </row>
    <row r="61" spans="2:3" ht="15">
      <c r="B61" s="130"/>
      <c r="C61" s="131"/>
    </row>
    <row r="62" spans="2:3" ht="15">
      <c r="B62" s="130"/>
      <c r="C62" s="131"/>
    </row>
    <row r="63" spans="2:3" ht="15">
      <c r="B63" s="130"/>
      <c r="C63" s="131"/>
    </row>
    <row r="64" spans="2:3" ht="15">
      <c r="B64" s="130"/>
      <c r="C64" s="131"/>
    </row>
    <row r="65" spans="2:6" ht="12.75">
      <c r="B65" s="133"/>
      <c r="C65" s="134"/>
      <c r="D65" s="135"/>
      <c r="E65" s="135"/>
      <c r="F65" s="135"/>
    </row>
    <row r="66" ht="15">
      <c r="B66" s="130"/>
    </row>
    <row r="67" spans="1:2" ht="15">
      <c r="A67" s="136"/>
      <c r="B67" s="137"/>
    </row>
    <row r="68" ht="15">
      <c r="B68" s="130"/>
    </row>
    <row r="69" spans="1:2" ht="15">
      <c r="A69" s="136"/>
      <c r="B69" s="137"/>
    </row>
    <row r="71" ht="12.75">
      <c r="A71" s="138"/>
    </row>
    <row r="73" ht="12.75">
      <c r="A73" s="138"/>
    </row>
  </sheetData>
  <sheetProtection/>
  <mergeCells count="34">
    <mergeCell ref="A18:O18"/>
    <mergeCell ref="A23:O23"/>
    <mergeCell ref="A30:O30"/>
    <mergeCell ref="A34:O34"/>
    <mergeCell ref="J1:O1"/>
    <mergeCell ref="A3:O3"/>
    <mergeCell ref="A4:O4"/>
    <mergeCell ref="A6:D6"/>
    <mergeCell ref="E6:O6"/>
    <mergeCell ref="A11:D11"/>
    <mergeCell ref="A9:D9"/>
    <mergeCell ref="E15:E16"/>
    <mergeCell ref="F15:G15"/>
    <mergeCell ref="H15:H16"/>
    <mergeCell ref="I15:J15"/>
    <mergeCell ref="K15:K16"/>
    <mergeCell ref="A14:A16"/>
    <mergeCell ref="A7:D7"/>
    <mergeCell ref="E7:O7"/>
    <mergeCell ref="E9:O9"/>
    <mergeCell ref="A10:D10"/>
    <mergeCell ref="E10:O10"/>
    <mergeCell ref="A12:D12"/>
    <mergeCell ref="E12:O12"/>
    <mergeCell ref="E11:O11"/>
    <mergeCell ref="A8:D8"/>
    <mergeCell ref="E8:O8"/>
    <mergeCell ref="B14:B16"/>
    <mergeCell ref="C14:C16"/>
    <mergeCell ref="D14:M14"/>
    <mergeCell ref="N14:N16"/>
    <mergeCell ref="O14:O15"/>
    <mergeCell ref="L15:M15"/>
    <mergeCell ref="D15:D16"/>
  </mergeCells>
  <printOptions/>
  <pageMargins left="0.7086614173228347" right="0.7086614173228347" top="0.7480314960629921" bottom="0.7480314960629921" header="0.31496062992125984" footer="0.31496062992125984"/>
  <pageSetup fitToHeight="2" fitToWidth="1" horizontalDpi="600" verticalDpi="600" orientation="landscape" paperSize="9" scale="62" r:id="rId1"/>
</worksheet>
</file>

<file path=xl/worksheets/sheet2.xml><?xml version="1.0" encoding="utf-8"?>
<worksheet xmlns="http://schemas.openxmlformats.org/spreadsheetml/2006/main" xmlns:r="http://schemas.openxmlformats.org/officeDocument/2006/relationships">
  <dimension ref="A1:H31"/>
  <sheetViews>
    <sheetView zoomScale="80" zoomScaleNormal="80" zoomScalePageLayoutView="0" workbookViewId="0" topLeftCell="A6">
      <selection activeCell="A15" sqref="A15:H29"/>
    </sheetView>
  </sheetViews>
  <sheetFormatPr defaultColWidth="9.140625" defaultRowHeight="15"/>
  <cols>
    <col min="1" max="1" width="9.57421875" style="0" bestFit="1" customWidth="1"/>
    <col min="2" max="2" width="31.7109375" style="0" customWidth="1"/>
    <col min="3" max="5" width="18.28125" style="0" customWidth="1"/>
    <col min="6" max="6" width="13.421875" style="0" customWidth="1"/>
    <col min="7" max="7" width="14.8515625" style="0" customWidth="1"/>
    <col min="8" max="8" width="33.8515625" style="0" customWidth="1"/>
  </cols>
  <sheetData>
    <row r="1" spans="2:5" ht="31.5">
      <c r="B1" s="156" t="s">
        <v>15</v>
      </c>
      <c r="C1" s="156" t="s">
        <v>260</v>
      </c>
      <c r="D1" s="156" t="s">
        <v>261</v>
      </c>
      <c r="E1" s="156" t="s">
        <v>262</v>
      </c>
    </row>
    <row r="2" spans="2:5" ht="15.75">
      <c r="B2" s="156">
        <v>1</v>
      </c>
      <c r="C2" s="156">
        <v>2</v>
      </c>
      <c r="D2" s="156">
        <v>3</v>
      </c>
      <c r="E2" s="156">
        <v>4</v>
      </c>
    </row>
    <row r="3" spans="2:5" ht="31.5">
      <c r="B3" s="164" t="s">
        <v>302</v>
      </c>
      <c r="C3" s="156" t="s">
        <v>263</v>
      </c>
      <c r="D3" s="167">
        <v>6</v>
      </c>
      <c r="E3" s="165">
        <f>'ПЗ 2019'!K24+'ПЗ 2019'!K29+'ПЗ 2019'!K35+'ПЗ 2019'!K37+'ПЗ 2019'!K32+'ПЗ 2019'!K45</f>
        <v>11722</v>
      </c>
    </row>
    <row r="4" spans="2:5" ht="31.5">
      <c r="B4" s="164" t="s">
        <v>264</v>
      </c>
      <c r="C4" s="156" t="s">
        <v>263</v>
      </c>
      <c r="D4" s="167">
        <v>2</v>
      </c>
      <c r="E4" s="165">
        <f>'ПЗ 2019'!K28+'ПЗ 2019'!K25</f>
        <v>30296.667</v>
      </c>
    </row>
    <row r="5" spans="2:6" ht="31.5">
      <c r="B5" s="164" t="s">
        <v>265</v>
      </c>
      <c r="C5" s="156" t="s">
        <v>266</v>
      </c>
      <c r="D5" s="167">
        <v>0</v>
      </c>
      <c r="E5" s="165">
        <v>0</v>
      </c>
      <c r="F5" t="s">
        <v>294</v>
      </c>
    </row>
    <row r="6" spans="2:5" ht="31.5">
      <c r="B6" s="164" t="s">
        <v>267</v>
      </c>
      <c r="C6" s="156" t="s">
        <v>268</v>
      </c>
      <c r="D6" s="167">
        <v>2</v>
      </c>
      <c r="E6" s="165">
        <f>'ПЗ 2019'!K42+'ПЗ 2019'!K39</f>
        <v>2858.25</v>
      </c>
    </row>
    <row r="7" spans="2:5" ht="31.5">
      <c r="B7" s="164" t="s">
        <v>269</v>
      </c>
      <c r="C7" s="156" t="s">
        <v>268</v>
      </c>
      <c r="D7" s="167">
        <v>2</v>
      </c>
      <c r="E7" s="165">
        <f>'ПЗ 2019'!K31+'ПЗ 2019'!K38</f>
        <v>390</v>
      </c>
    </row>
    <row r="8" spans="2:5" ht="31.5">
      <c r="B8" s="156" t="s">
        <v>270</v>
      </c>
      <c r="C8" s="156" t="s">
        <v>271</v>
      </c>
      <c r="D8" s="167">
        <v>13</v>
      </c>
      <c r="E8" s="165" t="e">
        <f>'ПЗ 2019'!K19+'ПЗ 2019'!K20+'ПЗ 2019'!K21+'ПЗ 2019'!K22+'ПЗ 2019'!K26+'ПЗ 2019'!K27+'ПЗ 2019'!K36+'ПЗ 2019'!#REF!+'ПЗ 2019'!K40+'ПЗ 2019'!K41+'ПЗ 2019'!K33+'ПЗ 2019'!K43+'ПЗ 2019'!K44</f>
        <v>#REF!</v>
      </c>
    </row>
    <row r="9" spans="2:5" ht="31.5">
      <c r="B9" s="156" t="s">
        <v>272</v>
      </c>
      <c r="C9" s="156" t="s">
        <v>271</v>
      </c>
      <c r="D9" s="167">
        <f>SUM(D3:D8)</f>
        <v>25</v>
      </c>
      <c r="E9" s="165" t="e">
        <f>SUM(E3:E8)</f>
        <v>#REF!</v>
      </c>
    </row>
    <row r="10" spans="2:5" ht="31.5">
      <c r="B10" s="156" t="s">
        <v>273</v>
      </c>
      <c r="C10" s="156" t="s">
        <v>271</v>
      </c>
      <c r="D10" s="167">
        <f>D9-D8</f>
        <v>12</v>
      </c>
      <c r="E10" s="165" t="e">
        <f>E9-E8</f>
        <v>#REF!</v>
      </c>
    </row>
    <row r="11" spans="2:5" ht="31.5">
      <c r="B11" s="156" t="s">
        <v>274</v>
      </c>
      <c r="C11" s="156" t="s">
        <v>271</v>
      </c>
      <c r="D11" s="167">
        <f>D10-D5</f>
        <v>12</v>
      </c>
      <c r="E11" s="165" t="e">
        <f>E10-'Форма вносимых изменений'!E5</f>
        <v>#REF!</v>
      </c>
    </row>
    <row r="12" spans="2:5" ht="31.5">
      <c r="B12" s="156" t="s">
        <v>275</v>
      </c>
      <c r="C12" s="156" t="s">
        <v>271</v>
      </c>
      <c r="D12" s="168">
        <f>D11/D10</f>
        <v>1</v>
      </c>
      <c r="E12" s="168" t="e">
        <f>E11/E10</f>
        <v>#REF!</v>
      </c>
    </row>
    <row r="15" spans="1:8" ht="94.5">
      <c r="A15" s="156" t="s">
        <v>276</v>
      </c>
      <c r="B15" s="156" t="s">
        <v>25</v>
      </c>
      <c r="C15" s="156" t="s">
        <v>277</v>
      </c>
      <c r="D15" s="156" t="s">
        <v>278</v>
      </c>
      <c r="E15" s="156" t="s">
        <v>279</v>
      </c>
      <c r="F15" s="156" t="s">
        <v>280</v>
      </c>
      <c r="G15" s="156" t="s">
        <v>281</v>
      </c>
      <c r="H15" s="156" t="s">
        <v>327</v>
      </c>
    </row>
    <row r="16" spans="1:8" ht="16.5" customHeight="1">
      <c r="A16" s="157">
        <v>1</v>
      </c>
      <c r="B16" s="158" t="s">
        <v>282</v>
      </c>
      <c r="C16" s="159">
        <f>SUM(C17:C19)</f>
        <v>2920</v>
      </c>
      <c r="D16" s="159">
        <f>SUM(D17:D19)</f>
        <v>1320</v>
      </c>
      <c r="E16" s="159">
        <f>SUM(E17:E19)</f>
        <v>8175</v>
      </c>
      <c r="F16" s="159">
        <f>SUM(F17:F19)</f>
        <v>0</v>
      </c>
      <c r="G16" s="159">
        <f>SUM(G17:G19)</f>
        <v>8175</v>
      </c>
      <c r="H16" s="194" t="s">
        <v>325</v>
      </c>
    </row>
    <row r="17" spans="1:8" ht="31.5">
      <c r="A17" s="160" t="s">
        <v>291</v>
      </c>
      <c r="B17" s="154" t="s">
        <v>91</v>
      </c>
      <c r="C17" s="152">
        <v>300</v>
      </c>
      <c r="D17" s="152">
        <v>300</v>
      </c>
      <c r="E17" s="161"/>
      <c r="F17" s="161"/>
      <c r="G17" s="161"/>
      <c r="H17" s="194"/>
    </row>
    <row r="18" spans="1:8" ht="31.5">
      <c r="A18" s="160" t="s">
        <v>292</v>
      </c>
      <c r="B18" s="155" t="s">
        <v>54</v>
      </c>
      <c r="C18" s="153">
        <v>1020</v>
      </c>
      <c r="D18" s="153">
        <v>1020</v>
      </c>
      <c r="E18" s="161"/>
      <c r="F18" s="161"/>
      <c r="G18" s="161"/>
      <c r="H18" s="194"/>
    </row>
    <row r="19" spans="1:8" ht="15.75">
      <c r="A19" s="160" t="s">
        <v>293</v>
      </c>
      <c r="B19" s="155" t="s">
        <v>303</v>
      </c>
      <c r="C19" s="153">
        <v>1600</v>
      </c>
      <c r="D19" s="153"/>
      <c r="E19" s="161">
        <v>8175</v>
      </c>
      <c r="F19" s="161"/>
      <c r="G19" s="161">
        <v>8175</v>
      </c>
      <c r="H19" s="194"/>
    </row>
    <row r="20" spans="1:8" ht="15.75">
      <c r="A20" s="157">
        <v>2</v>
      </c>
      <c r="B20" s="162" t="s">
        <v>283</v>
      </c>
      <c r="C20" s="163">
        <f>SUM(C21:C25)</f>
        <v>5407.5830000000005</v>
      </c>
      <c r="D20" s="163">
        <f>SUM(D21:D25)</f>
        <v>5017.5830000000005</v>
      </c>
      <c r="E20" s="163">
        <f>SUM(E21:E25)</f>
        <v>200</v>
      </c>
      <c r="F20" s="163">
        <f>SUM(F21:F25)</f>
        <v>0</v>
      </c>
      <c r="G20" s="163">
        <f>SUM(G21:G25)</f>
        <v>200</v>
      </c>
      <c r="H20" s="194"/>
    </row>
    <row r="21" spans="1:8" ht="31.5">
      <c r="A21" s="160" t="s">
        <v>295</v>
      </c>
      <c r="B21" s="155" t="s">
        <v>64</v>
      </c>
      <c r="C21" s="153">
        <v>2280</v>
      </c>
      <c r="D21" s="153">
        <v>2280</v>
      </c>
      <c r="E21" s="161"/>
      <c r="F21" s="161"/>
      <c r="G21" s="161"/>
      <c r="H21" s="194"/>
    </row>
    <row r="22" spans="1:8" ht="63">
      <c r="A22" s="160" t="s">
        <v>296</v>
      </c>
      <c r="B22" s="155" t="s">
        <v>70</v>
      </c>
      <c r="C22" s="161">
        <v>390</v>
      </c>
      <c r="D22" s="161"/>
      <c r="E22" s="153">
        <v>200</v>
      </c>
      <c r="F22" s="161"/>
      <c r="G22" s="153">
        <v>200</v>
      </c>
      <c r="H22" s="194"/>
    </row>
    <row r="23" spans="1:8" ht="47.25">
      <c r="A23" s="160" t="s">
        <v>297</v>
      </c>
      <c r="B23" s="155" t="s">
        <v>76</v>
      </c>
      <c r="C23" s="161">
        <v>2737.583</v>
      </c>
      <c r="D23" s="161">
        <v>2737.583</v>
      </c>
      <c r="E23" s="161"/>
      <c r="F23" s="161"/>
      <c r="G23" s="161"/>
      <c r="H23" s="194"/>
    </row>
    <row r="24" spans="1:8" ht="15.75" hidden="1">
      <c r="A24" s="160" t="s">
        <v>298</v>
      </c>
      <c r="B24" s="164"/>
      <c r="C24" s="165"/>
      <c r="D24" s="165"/>
      <c r="E24" s="165"/>
      <c r="F24" s="165"/>
      <c r="G24" s="165"/>
      <c r="H24" s="194"/>
    </row>
    <row r="25" spans="1:8" ht="15.75" hidden="1">
      <c r="A25" s="160" t="s">
        <v>299</v>
      </c>
      <c r="B25" s="164"/>
      <c r="C25" s="165"/>
      <c r="D25" s="165"/>
      <c r="E25" s="165"/>
      <c r="F25" s="165"/>
      <c r="G25" s="165"/>
      <c r="H25" s="194"/>
    </row>
    <row r="26" spans="1:8" ht="16.5" customHeight="1" hidden="1" thickBot="1">
      <c r="A26" s="157">
        <v>3</v>
      </c>
      <c r="B26" s="158" t="s">
        <v>284</v>
      </c>
      <c r="C26" s="159"/>
      <c r="D26" s="159"/>
      <c r="E26" s="159"/>
      <c r="F26" s="159"/>
      <c r="G26" s="159"/>
      <c r="H26" s="194"/>
    </row>
    <row r="27" spans="1:8" ht="16.5" customHeight="1" hidden="1" thickBot="1">
      <c r="A27" s="156"/>
      <c r="B27" s="164"/>
      <c r="C27" s="165"/>
      <c r="D27" s="165"/>
      <c r="E27" s="165"/>
      <c r="F27" s="165"/>
      <c r="G27" s="165"/>
      <c r="H27" s="194"/>
    </row>
    <row r="28" spans="1:8" ht="16.5" customHeight="1" hidden="1" thickBot="1">
      <c r="A28" s="156"/>
      <c r="B28" s="164"/>
      <c r="C28" s="165"/>
      <c r="D28" s="165"/>
      <c r="E28" s="165"/>
      <c r="F28" s="165"/>
      <c r="G28" s="165"/>
      <c r="H28" s="194"/>
    </row>
    <row r="29" spans="1:8" ht="15.75">
      <c r="A29" s="166"/>
      <c r="B29" s="158" t="s">
        <v>285</v>
      </c>
      <c r="C29" s="159">
        <f>C16+C20</f>
        <v>8327.583</v>
      </c>
      <c r="D29" s="159">
        <f>D16+D20</f>
        <v>6337.5830000000005</v>
      </c>
      <c r="E29" s="159">
        <f>E16+E20</f>
        <v>8375</v>
      </c>
      <c r="F29" s="159">
        <f>F16+F20</f>
        <v>0</v>
      </c>
      <c r="G29" s="159">
        <f>G16+G20</f>
        <v>8375</v>
      </c>
      <c r="H29" s="194"/>
    </row>
    <row r="31" ht="15">
      <c r="F31" s="74"/>
    </row>
  </sheetData>
  <sheetProtection/>
  <mergeCells count="1">
    <mergeCell ref="H16:H29"/>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U63"/>
  <sheetViews>
    <sheetView view="pageBreakPreview" zoomScale="90" zoomScaleSheetLayoutView="90" zoomScalePageLayoutView="0" workbookViewId="0" topLeftCell="D20">
      <selection activeCell="K23" sqref="K23"/>
    </sheetView>
  </sheetViews>
  <sheetFormatPr defaultColWidth="11.00390625" defaultRowHeight="15"/>
  <cols>
    <col min="1" max="1" width="11.00390625" style="15" customWidth="1"/>
    <col min="2" max="2" width="7.7109375" style="15" customWidth="1"/>
    <col min="3" max="3" width="10.57421875" style="15" customWidth="1"/>
    <col min="4" max="4" width="29.140625" style="15" customWidth="1"/>
    <col min="5" max="5" width="18.8515625" style="15" customWidth="1"/>
    <col min="6" max="6" width="4.8515625" style="15" customWidth="1"/>
    <col min="7" max="7" width="7.140625" style="15" customWidth="1"/>
    <col min="8" max="8" width="13.00390625" style="15" customWidth="1"/>
    <col min="9" max="9" width="11.00390625" style="15" customWidth="1"/>
    <col min="10" max="10" width="16.00390625" style="15" customWidth="1"/>
    <col min="11" max="11" width="11.00390625" style="15" customWidth="1"/>
    <col min="12" max="13" width="11.28125" style="15" customWidth="1"/>
    <col min="14" max="14" width="28.00390625" style="15" customWidth="1"/>
    <col min="15" max="15" width="10.8515625" style="15" customWidth="1"/>
    <col min="16" max="16" width="14.140625" style="15" hidden="1" customWidth="1"/>
    <col min="17" max="17" width="35.8515625" style="15" hidden="1" customWidth="1"/>
    <col min="18" max="18" width="12.57421875" style="15" customWidth="1"/>
    <col min="19" max="19" width="18.28125" style="15" customWidth="1"/>
    <col min="20" max="245" width="9.140625" style="15" customWidth="1"/>
    <col min="246" max="246" width="5.140625" style="15" customWidth="1"/>
    <col min="247" max="247" width="3.7109375" style="15" customWidth="1"/>
    <col min="248" max="248" width="5.140625" style="15" customWidth="1"/>
    <col min="249" max="249" width="3.7109375" style="15" customWidth="1"/>
    <col min="250" max="250" width="10.57421875" style="15" customWidth="1"/>
    <col min="251" max="251" width="23.57421875" style="15" customWidth="1"/>
    <col min="252" max="252" width="18.421875" style="15" customWidth="1"/>
    <col min="253" max="253" width="4.8515625" style="15" customWidth="1"/>
    <col min="254" max="254" width="7.140625" style="15" customWidth="1"/>
    <col min="255" max="255" width="11.7109375" style="15" customWidth="1"/>
    <col min="256" max="16384" width="11.00390625" style="15" customWidth="1"/>
  </cols>
  <sheetData>
    <row r="1" spans="10:15" ht="12.75">
      <c r="J1" s="197" t="s">
        <v>122</v>
      </c>
      <c r="K1" s="197"/>
      <c r="L1" s="197"/>
      <c r="M1" s="197"/>
      <c r="N1" s="197"/>
      <c r="O1" s="197"/>
    </row>
    <row r="2" spans="12:15" ht="12.75">
      <c r="L2" s="48"/>
      <c r="M2" s="48"/>
      <c r="N2" s="48"/>
      <c r="O2" s="48"/>
    </row>
    <row r="3" spans="1:15" ht="12.75">
      <c r="A3" s="198" t="s">
        <v>0</v>
      </c>
      <c r="B3" s="198"/>
      <c r="C3" s="198"/>
      <c r="D3" s="198"/>
      <c r="E3" s="198"/>
      <c r="F3" s="198"/>
      <c r="G3" s="198"/>
      <c r="H3" s="198"/>
      <c r="I3" s="198"/>
      <c r="J3" s="198"/>
      <c r="K3" s="198"/>
      <c r="L3" s="198"/>
      <c r="M3" s="198"/>
      <c r="N3" s="198"/>
      <c r="O3" s="198"/>
    </row>
    <row r="4" spans="1:15" ht="12.75">
      <c r="A4" s="198" t="s">
        <v>119</v>
      </c>
      <c r="B4" s="198"/>
      <c r="C4" s="198"/>
      <c r="D4" s="198"/>
      <c r="E4" s="198"/>
      <c r="F4" s="198"/>
      <c r="G4" s="198"/>
      <c r="H4" s="198"/>
      <c r="I4" s="198"/>
      <c r="J4" s="198"/>
      <c r="K4" s="198"/>
      <c r="L4" s="198"/>
      <c r="M4" s="198"/>
      <c r="N4" s="198"/>
      <c r="O4" s="198"/>
    </row>
    <row r="5" ht="12.75">
      <c r="H5" s="62" t="s">
        <v>248</v>
      </c>
    </row>
    <row r="6" spans="1:15" ht="12.75">
      <c r="A6" s="195" t="s">
        <v>1</v>
      </c>
      <c r="B6" s="195"/>
      <c r="C6" s="195"/>
      <c r="D6" s="195"/>
      <c r="E6" s="196" t="s">
        <v>2</v>
      </c>
      <c r="F6" s="196"/>
      <c r="G6" s="196"/>
      <c r="H6" s="196"/>
      <c r="I6" s="196"/>
      <c r="J6" s="196"/>
      <c r="K6" s="196"/>
      <c r="L6" s="196"/>
      <c r="M6" s="196"/>
      <c r="N6" s="196"/>
      <c r="O6" s="196"/>
    </row>
    <row r="7" spans="1:15" ht="12.75">
      <c r="A7" s="195" t="s">
        <v>3</v>
      </c>
      <c r="B7" s="195"/>
      <c r="C7" s="195"/>
      <c r="D7" s="195"/>
      <c r="E7" s="196" t="s">
        <v>4</v>
      </c>
      <c r="F7" s="196"/>
      <c r="G7" s="196"/>
      <c r="H7" s="196"/>
      <c r="I7" s="196"/>
      <c r="J7" s="196"/>
      <c r="K7" s="196"/>
      <c r="L7" s="196"/>
      <c r="M7" s="196"/>
      <c r="N7" s="196"/>
      <c r="O7" s="196"/>
    </row>
    <row r="8" spans="1:15" ht="12.75">
      <c r="A8" s="195" t="s">
        <v>5</v>
      </c>
      <c r="B8" s="195"/>
      <c r="C8" s="195"/>
      <c r="D8" s="195"/>
      <c r="E8" s="196" t="s">
        <v>6</v>
      </c>
      <c r="F8" s="196"/>
      <c r="G8" s="196"/>
      <c r="H8" s="196"/>
      <c r="I8" s="196"/>
      <c r="J8" s="196"/>
      <c r="K8" s="196"/>
      <c r="L8" s="196"/>
      <c r="M8" s="196"/>
      <c r="N8" s="196"/>
      <c r="O8" s="196"/>
    </row>
    <row r="9" spans="1:15" ht="12.75">
      <c r="A9" s="195" t="s">
        <v>7</v>
      </c>
      <c r="B9" s="195"/>
      <c r="C9" s="195"/>
      <c r="D9" s="195"/>
      <c r="E9" s="196" t="s">
        <v>8</v>
      </c>
      <c r="F9" s="196"/>
      <c r="G9" s="196"/>
      <c r="H9" s="196"/>
      <c r="I9" s="196"/>
      <c r="J9" s="196"/>
      <c r="K9" s="196"/>
      <c r="L9" s="196"/>
      <c r="M9" s="196"/>
      <c r="N9" s="196"/>
      <c r="O9" s="196"/>
    </row>
    <row r="10" spans="1:15" ht="12.75">
      <c r="A10" s="195" t="s">
        <v>9</v>
      </c>
      <c r="B10" s="195"/>
      <c r="C10" s="195"/>
      <c r="D10" s="195"/>
      <c r="E10" s="199">
        <v>8601045593</v>
      </c>
      <c r="F10" s="199"/>
      <c r="G10" s="199"/>
      <c r="H10" s="199"/>
      <c r="I10" s="199"/>
      <c r="J10" s="199"/>
      <c r="K10" s="199"/>
      <c r="L10" s="199"/>
      <c r="M10" s="199"/>
      <c r="N10" s="199"/>
      <c r="O10" s="199"/>
    </row>
    <row r="11" spans="1:15" ht="12.75">
      <c r="A11" s="195" t="s">
        <v>10</v>
      </c>
      <c r="B11" s="195"/>
      <c r="C11" s="195"/>
      <c r="D11" s="195"/>
      <c r="E11" s="199">
        <v>860101001</v>
      </c>
      <c r="F11" s="199"/>
      <c r="G11" s="199"/>
      <c r="H11" s="199"/>
      <c r="I11" s="199"/>
      <c r="J11" s="199"/>
      <c r="K11" s="199"/>
      <c r="L11" s="199"/>
      <c r="M11" s="199"/>
      <c r="N11" s="199"/>
      <c r="O11" s="199"/>
    </row>
    <row r="12" spans="1:15" ht="12.75">
      <c r="A12" s="195" t="s">
        <v>11</v>
      </c>
      <c r="B12" s="195"/>
      <c r="C12" s="195"/>
      <c r="D12" s="195"/>
      <c r="E12" s="199">
        <v>71131000000</v>
      </c>
      <c r="F12" s="199"/>
      <c r="G12" s="199"/>
      <c r="H12" s="199"/>
      <c r="I12" s="199"/>
      <c r="J12" s="199"/>
      <c r="K12" s="199"/>
      <c r="L12" s="199"/>
      <c r="M12" s="199"/>
      <c r="N12" s="199"/>
      <c r="O12" s="199"/>
    </row>
    <row r="14" spans="1:15" ht="12.75">
      <c r="A14" s="200" t="s">
        <v>12</v>
      </c>
      <c r="B14" s="200" t="s">
        <v>13</v>
      </c>
      <c r="C14" s="200" t="s">
        <v>317</v>
      </c>
      <c r="D14" s="201" t="s">
        <v>14</v>
      </c>
      <c r="E14" s="201"/>
      <c r="F14" s="201"/>
      <c r="G14" s="201"/>
      <c r="H14" s="201"/>
      <c r="I14" s="201"/>
      <c r="J14" s="201"/>
      <c r="K14" s="201"/>
      <c r="L14" s="201"/>
      <c r="M14" s="201"/>
      <c r="N14" s="201" t="s">
        <v>15</v>
      </c>
      <c r="O14" s="201" t="s">
        <v>16</v>
      </c>
    </row>
    <row r="15" spans="1:15" ht="31.5" customHeight="1">
      <c r="A15" s="200"/>
      <c r="B15" s="200"/>
      <c r="C15" s="200"/>
      <c r="D15" s="201" t="s">
        <v>17</v>
      </c>
      <c r="E15" s="201" t="s">
        <v>18</v>
      </c>
      <c r="F15" s="201" t="s">
        <v>19</v>
      </c>
      <c r="G15" s="201"/>
      <c r="H15" s="201" t="s">
        <v>20</v>
      </c>
      <c r="I15" s="201" t="s">
        <v>21</v>
      </c>
      <c r="J15" s="201"/>
      <c r="K15" s="201" t="s">
        <v>22</v>
      </c>
      <c r="L15" s="201" t="s">
        <v>23</v>
      </c>
      <c r="M15" s="201"/>
      <c r="N15" s="201"/>
      <c r="O15" s="201"/>
    </row>
    <row r="16" spans="1:17" ht="78.75">
      <c r="A16" s="200"/>
      <c r="B16" s="200"/>
      <c r="C16" s="200"/>
      <c r="D16" s="201"/>
      <c r="E16" s="201"/>
      <c r="F16" s="18" t="s">
        <v>24</v>
      </c>
      <c r="G16" s="18" t="s">
        <v>25</v>
      </c>
      <c r="H16" s="201"/>
      <c r="I16" s="6" t="s">
        <v>26</v>
      </c>
      <c r="J16" s="6" t="s">
        <v>25</v>
      </c>
      <c r="K16" s="201"/>
      <c r="L16" s="6" t="s">
        <v>27</v>
      </c>
      <c r="M16" s="6" t="s">
        <v>28</v>
      </c>
      <c r="N16" s="201"/>
      <c r="O16" s="6" t="s">
        <v>29</v>
      </c>
      <c r="P16" s="19" t="s">
        <v>94</v>
      </c>
      <c r="Q16" s="1" t="s">
        <v>95</v>
      </c>
    </row>
    <row r="17" spans="1:21" ht="12.75">
      <c r="A17" s="7">
        <v>1</v>
      </c>
      <c r="B17" s="7">
        <v>2</v>
      </c>
      <c r="C17" s="6">
        <v>3</v>
      </c>
      <c r="D17" s="7">
        <v>4</v>
      </c>
      <c r="E17" s="7">
        <v>5</v>
      </c>
      <c r="F17" s="6">
        <v>6</v>
      </c>
      <c r="G17" s="7">
        <v>7</v>
      </c>
      <c r="H17" s="7">
        <v>8</v>
      </c>
      <c r="I17" s="6">
        <v>9</v>
      </c>
      <c r="J17" s="7">
        <v>10</v>
      </c>
      <c r="K17" s="7">
        <v>11</v>
      </c>
      <c r="L17" s="6">
        <v>12</v>
      </c>
      <c r="M17" s="7">
        <v>13</v>
      </c>
      <c r="N17" s="7">
        <v>14</v>
      </c>
      <c r="O17" s="6">
        <v>15</v>
      </c>
      <c r="P17" s="20"/>
      <c r="Q17" s="21"/>
      <c r="S17" s="15" t="s">
        <v>242</v>
      </c>
      <c r="U17" s="15" t="s">
        <v>247</v>
      </c>
    </row>
    <row r="18" spans="1:21" ht="32.25">
      <c r="A18" s="7">
        <v>1</v>
      </c>
      <c r="B18" s="8" t="s">
        <v>100</v>
      </c>
      <c r="C18" s="6" t="s">
        <v>100</v>
      </c>
      <c r="D18" s="6" t="s">
        <v>105</v>
      </c>
      <c r="E18" s="6" t="s">
        <v>41</v>
      </c>
      <c r="F18" s="7">
        <v>167</v>
      </c>
      <c r="G18" s="6" t="s">
        <v>42</v>
      </c>
      <c r="H18" s="6">
        <v>2828</v>
      </c>
      <c r="I18" s="11">
        <v>71131000000</v>
      </c>
      <c r="J18" s="6" t="s">
        <v>34</v>
      </c>
      <c r="K18" s="13">
        <v>497.851</v>
      </c>
      <c r="L18" s="5" t="s">
        <v>110</v>
      </c>
      <c r="M18" s="5" t="s">
        <v>111</v>
      </c>
      <c r="N18" s="6" t="s">
        <v>35</v>
      </c>
      <c r="O18" s="11" t="s">
        <v>68</v>
      </c>
      <c r="P18" s="4" t="s">
        <v>86</v>
      </c>
      <c r="Q18" s="22"/>
      <c r="S18" s="15">
        <v>15</v>
      </c>
      <c r="T18" s="63">
        <v>43497</v>
      </c>
      <c r="U18" s="63">
        <v>43556</v>
      </c>
    </row>
    <row r="19" spans="1:21" ht="23.25">
      <c r="A19" s="7">
        <v>2</v>
      </c>
      <c r="B19" s="3" t="s">
        <v>88</v>
      </c>
      <c r="C19" s="9" t="s">
        <v>93</v>
      </c>
      <c r="D19" s="6" t="s">
        <v>92</v>
      </c>
      <c r="E19" s="4" t="s">
        <v>39</v>
      </c>
      <c r="F19" s="11">
        <v>876</v>
      </c>
      <c r="G19" s="16" t="s">
        <v>40</v>
      </c>
      <c r="H19" s="16">
        <v>1</v>
      </c>
      <c r="I19" s="11">
        <v>71131000000</v>
      </c>
      <c r="J19" s="16" t="s">
        <v>34</v>
      </c>
      <c r="K19" s="1">
        <v>380.16</v>
      </c>
      <c r="L19" s="5" t="s">
        <v>110</v>
      </c>
      <c r="M19" s="5" t="s">
        <v>114</v>
      </c>
      <c r="N19" s="6" t="s">
        <v>35</v>
      </c>
      <c r="O19" s="11" t="s">
        <v>68</v>
      </c>
      <c r="P19" s="4" t="s">
        <v>82</v>
      </c>
      <c r="Q19" s="23" t="s">
        <v>90</v>
      </c>
      <c r="S19" s="15">
        <v>17</v>
      </c>
      <c r="T19" s="63">
        <v>43525</v>
      </c>
      <c r="U19" s="63">
        <v>43891</v>
      </c>
    </row>
    <row r="20" spans="1:21" ht="32.25">
      <c r="A20" s="7">
        <v>3</v>
      </c>
      <c r="B20" s="8" t="s">
        <v>100</v>
      </c>
      <c r="C20" s="6" t="s">
        <v>100</v>
      </c>
      <c r="D20" s="6" t="s">
        <v>104</v>
      </c>
      <c r="E20" s="6" t="s">
        <v>41</v>
      </c>
      <c r="F20" s="7">
        <v>167</v>
      </c>
      <c r="G20" s="6" t="s">
        <v>42</v>
      </c>
      <c r="H20" s="6">
        <v>500</v>
      </c>
      <c r="I20" s="11">
        <v>71131000000</v>
      </c>
      <c r="J20" s="6" t="s">
        <v>34</v>
      </c>
      <c r="K20" s="13">
        <v>435</v>
      </c>
      <c r="L20" s="5" t="s">
        <v>110</v>
      </c>
      <c r="M20" s="5" t="s">
        <v>111</v>
      </c>
      <c r="N20" s="6" t="s">
        <v>35</v>
      </c>
      <c r="O20" s="11" t="s">
        <v>68</v>
      </c>
      <c r="P20" s="4" t="s">
        <v>86</v>
      </c>
      <c r="Q20" s="22"/>
      <c r="S20" s="15">
        <v>18</v>
      </c>
      <c r="T20" s="63">
        <v>43497</v>
      </c>
      <c r="U20" s="63">
        <v>43556</v>
      </c>
    </row>
    <row r="21" spans="1:21" s="27" customFormat="1" ht="56.25">
      <c r="A21" s="7">
        <v>4</v>
      </c>
      <c r="B21" s="10" t="s">
        <v>37</v>
      </c>
      <c r="C21" s="16" t="s">
        <v>38</v>
      </c>
      <c r="D21" s="16" t="s">
        <v>102</v>
      </c>
      <c r="E21" s="16" t="s">
        <v>39</v>
      </c>
      <c r="F21" s="11">
        <v>876</v>
      </c>
      <c r="G21" s="16" t="s">
        <v>40</v>
      </c>
      <c r="H21" s="16">
        <v>1</v>
      </c>
      <c r="I21" s="11">
        <v>71131000000</v>
      </c>
      <c r="J21" s="16" t="s">
        <v>34</v>
      </c>
      <c r="K21" s="2">
        <v>113</v>
      </c>
      <c r="L21" s="5" t="s">
        <v>111</v>
      </c>
      <c r="M21" s="5" t="s">
        <v>111</v>
      </c>
      <c r="N21" s="16" t="s">
        <v>300</v>
      </c>
      <c r="O21" s="16" t="s">
        <v>46</v>
      </c>
      <c r="P21" s="4" t="s">
        <v>98</v>
      </c>
      <c r="Q21" s="26"/>
      <c r="S21" s="15">
        <v>19</v>
      </c>
      <c r="T21" s="63">
        <v>43556</v>
      </c>
      <c r="U21" s="63">
        <v>43586</v>
      </c>
    </row>
    <row r="22" spans="1:21" s="27" customFormat="1" ht="32.25">
      <c r="A22" s="7">
        <v>5</v>
      </c>
      <c r="B22" s="10" t="s">
        <v>37</v>
      </c>
      <c r="C22" s="16" t="s">
        <v>38</v>
      </c>
      <c r="D22" s="16" t="s">
        <v>101</v>
      </c>
      <c r="E22" s="16" t="s">
        <v>39</v>
      </c>
      <c r="F22" s="11">
        <v>876</v>
      </c>
      <c r="G22" s="16" t="s">
        <v>40</v>
      </c>
      <c r="H22" s="16">
        <v>1</v>
      </c>
      <c r="I22" s="11">
        <v>71131000000</v>
      </c>
      <c r="J22" s="16" t="s">
        <v>34</v>
      </c>
      <c r="K22" s="2">
        <v>296.667</v>
      </c>
      <c r="L22" s="5" t="s">
        <v>111</v>
      </c>
      <c r="M22" s="5" t="s">
        <v>114</v>
      </c>
      <c r="N22" s="16" t="s">
        <v>252</v>
      </c>
      <c r="O22" s="16" t="s">
        <v>46</v>
      </c>
      <c r="P22" s="4" t="s">
        <v>98</v>
      </c>
      <c r="Q22" s="26"/>
      <c r="S22" s="15">
        <v>20</v>
      </c>
      <c r="T22" s="63">
        <v>43556</v>
      </c>
      <c r="U22" s="63">
        <v>43922</v>
      </c>
    </row>
    <row r="23" spans="1:21" s="28" customFormat="1" ht="36.75">
      <c r="A23" s="7">
        <v>6</v>
      </c>
      <c r="B23" s="8" t="s">
        <v>47</v>
      </c>
      <c r="C23" s="6" t="s">
        <v>48</v>
      </c>
      <c r="D23" s="6" t="s">
        <v>49</v>
      </c>
      <c r="E23" s="6" t="s">
        <v>41</v>
      </c>
      <c r="F23" s="7">
        <v>876</v>
      </c>
      <c r="G23" s="6" t="s">
        <v>50</v>
      </c>
      <c r="H23" s="6" t="s">
        <v>51</v>
      </c>
      <c r="I23" s="11">
        <v>71131000000</v>
      </c>
      <c r="J23" s="6" t="s">
        <v>34</v>
      </c>
      <c r="K23" s="13">
        <v>255</v>
      </c>
      <c r="L23" s="5" t="s">
        <v>112</v>
      </c>
      <c r="M23" s="5" t="s">
        <v>113</v>
      </c>
      <c r="N23" s="6" t="s">
        <v>89</v>
      </c>
      <c r="O23" s="7" t="s">
        <v>46</v>
      </c>
      <c r="P23" s="4" t="s">
        <v>85</v>
      </c>
      <c r="Q23" s="21"/>
      <c r="S23" s="15">
        <v>21</v>
      </c>
      <c r="T23" s="63">
        <v>43556</v>
      </c>
      <c r="U23" s="63">
        <v>43617</v>
      </c>
    </row>
    <row r="24" spans="1:21" s="28" customFormat="1" ht="32.25">
      <c r="A24" s="7">
        <v>7</v>
      </c>
      <c r="B24" s="8" t="s">
        <v>100</v>
      </c>
      <c r="C24" s="6" t="s">
        <v>100</v>
      </c>
      <c r="D24" s="6" t="s">
        <v>105</v>
      </c>
      <c r="E24" s="6" t="s">
        <v>41</v>
      </c>
      <c r="F24" s="7">
        <v>167</v>
      </c>
      <c r="G24" s="6" t="s">
        <v>42</v>
      </c>
      <c r="H24" s="6">
        <v>2560</v>
      </c>
      <c r="I24" s="11">
        <v>71131000000</v>
      </c>
      <c r="J24" s="6" t="s">
        <v>34</v>
      </c>
      <c r="K24" s="13">
        <v>499.995</v>
      </c>
      <c r="L24" s="5" t="s">
        <v>111</v>
      </c>
      <c r="M24" s="5" t="s">
        <v>111</v>
      </c>
      <c r="N24" s="6" t="s">
        <v>35</v>
      </c>
      <c r="O24" s="11" t="s">
        <v>68</v>
      </c>
      <c r="P24" s="4"/>
      <c r="Q24" s="21"/>
      <c r="S24" s="15">
        <v>22</v>
      </c>
      <c r="T24" s="63">
        <v>43556</v>
      </c>
      <c r="U24" s="63">
        <v>43586</v>
      </c>
    </row>
    <row r="25" spans="1:21" s="28" customFormat="1" ht="34.5">
      <c r="A25" s="7">
        <v>8</v>
      </c>
      <c r="B25" s="24" t="s">
        <v>249</v>
      </c>
      <c r="C25" s="25" t="s">
        <v>250</v>
      </c>
      <c r="D25" s="16" t="s">
        <v>251</v>
      </c>
      <c r="E25" s="16" t="s">
        <v>39</v>
      </c>
      <c r="F25" s="11">
        <v>876</v>
      </c>
      <c r="G25" s="16" t="s">
        <v>40</v>
      </c>
      <c r="H25" s="6" t="s">
        <v>51</v>
      </c>
      <c r="I25" s="11">
        <v>71131000000</v>
      </c>
      <c r="J25" s="16" t="s">
        <v>34</v>
      </c>
      <c r="K25" s="2">
        <v>1500</v>
      </c>
      <c r="L25" s="5" t="s">
        <v>111</v>
      </c>
      <c r="M25" s="5" t="s">
        <v>112</v>
      </c>
      <c r="N25" s="6" t="s">
        <v>35</v>
      </c>
      <c r="O25" s="11" t="s">
        <v>68</v>
      </c>
      <c r="P25" s="4"/>
      <c r="Q25" s="21"/>
      <c r="S25" s="15"/>
      <c r="T25" s="63"/>
      <c r="U25" s="63"/>
    </row>
    <row r="26" spans="1:21" s="28" customFormat="1" ht="45">
      <c r="A26" s="7">
        <v>9</v>
      </c>
      <c r="B26" s="24" t="s">
        <v>253</v>
      </c>
      <c r="C26" s="6" t="s">
        <v>254</v>
      </c>
      <c r="D26" s="6" t="s">
        <v>256</v>
      </c>
      <c r="E26" s="4" t="s">
        <v>81</v>
      </c>
      <c r="F26" s="11">
        <v>876</v>
      </c>
      <c r="G26" s="16" t="s">
        <v>40</v>
      </c>
      <c r="H26" s="16">
        <v>1</v>
      </c>
      <c r="I26" s="11">
        <v>71131000000</v>
      </c>
      <c r="J26" s="16" t="s">
        <v>34</v>
      </c>
      <c r="K26" s="2">
        <v>30000</v>
      </c>
      <c r="L26" s="5" t="s">
        <v>111</v>
      </c>
      <c r="M26" s="5" t="s">
        <v>111</v>
      </c>
      <c r="N26" s="16" t="s">
        <v>255</v>
      </c>
      <c r="O26" s="16" t="s">
        <v>46</v>
      </c>
      <c r="P26" s="4"/>
      <c r="Q26" s="21"/>
      <c r="S26" s="15"/>
      <c r="T26" s="63"/>
      <c r="U26" s="63"/>
    </row>
    <row r="27" spans="1:21" s="27" customFormat="1" ht="33.75">
      <c r="A27" s="7">
        <v>10</v>
      </c>
      <c r="B27" s="10" t="s">
        <v>123</v>
      </c>
      <c r="C27" s="11" t="s">
        <v>123</v>
      </c>
      <c r="D27" s="16" t="s">
        <v>57</v>
      </c>
      <c r="E27" s="16" t="s">
        <v>58</v>
      </c>
      <c r="F27" s="11">
        <v>876</v>
      </c>
      <c r="G27" s="16" t="s">
        <v>40</v>
      </c>
      <c r="H27" s="16">
        <v>1</v>
      </c>
      <c r="I27" s="11">
        <v>71131000000</v>
      </c>
      <c r="J27" s="16" t="s">
        <v>34</v>
      </c>
      <c r="K27" s="2">
        <v>204</v>
      </c>
      <c r="L27" s="5" t="s">
        <v>111</v>
      </c>
      <c r="M27" s="5" t="s">
        <v>115</v>
      </c>
      <c r="N27" s="16" t="s">
        <v>300</v>
      </c>
      <c r="O27" s="4" t="s">
        <v>46</v>
      </c>
      <c r="P27" s="4" t="s">
        <v>97</v>
      </c>
      <c r="Q27" s="26"/>
      <c r="S27" s="15">
        <v>27</v>
      </c>
      <c r="T27" s="63">
        <v>43617</v>
      </c>
      <c r="U27" s="63">
        <v>43983</v>
      </c>
    </row>
    <row r="28" spans="1:21" ht="36.75">
      <c r="A28" s="7">
        <v>11</v>
      </c>
      <c r="B28" s="3" t="s">
        <v>77</v>
      </c>
      <c r="C28" s="4" t="s">
        <v>78</v>
      </c>
      <c r="D28" s="4" t="s">
        <v>99</v>
      </c>
      <c r="E28" s="4" t="s">
        <v>81</v>
      </c>
      <c r="F28" s="9">
        <v>112</v>
      </c>
      <c r="G28" s="4" t="s">
        <v>79</v>
      </c>
      <c r="H28" s="142">
        <v>10000</v>
      </c>
      <c r="I28" s="9">
        <v>71131000000</v>
      </c>
      <c r="J28" s="4" t="s">
        <v>34</v>
      </c>
      <c r="K28" s="12">
        <v>480</v>
      </c>
      <c r="L28" s="5" t="s">
        <v>113</v>
      </c>
      <c r="M28" s="5" t="s">
        <v>114</v>
      </c>
      <c r="N28" s="16" t="s">
        <v>300</v>
      </c>
      <c r="O28" s="4" t="s">
        <v>46</v>
      </c>
      <c r="P28" s="4" t="s">
        <v>80</v>
      </c>
      <c r="Q28" s="22" t="s">
        <v>118</v>
      </c>
      <c r="R28" s="15" t="s">
        <v>322</v>
      </c>
      <c r="S28" s="15">
        <v>30</v>
      </c>
      <c r="T28" s="63">
        <v>43617</v>
      </c>
      <c r="U28" s="63">
        <v>43709</v>
      </c>
    </row>
    <row r="29" spans="1:21" s="27" customFormat="1" ht="56.25">
      <c r="A29" s="7">
        <v>12</v>
      </c>
      <c r="B29" s="10" t="s">
        <v>60</v>
      </c>
      <c r="C29" s="11" t="s">
        <v>61</v>
      </c>
      <c r="D29" s="16" t="s">
        <v>62</v>
      </c>
      <c r="E29" s="16" t="s">
        <v>39</v>
      </c>
      <c r="F29" s="11">
        <v>876</v>
      </c>
      <c r="G29" s="16" t="s">
        <v>40</v>
      </c>
      <c r="H29" s="16">
        <v>1</v>
      </c>
      <c r="I29" s="11">
        <v>71131000000</v>
      </c>
      <c r="J29" s="16" t="s">
        <v>34</v>
      </c>
      <c r="K29" s="2">
        <v>190</v>
      </c>
      <c r="L29" s="5" t="s">
        <v>112</v>
      </c>
      <c r="M29" s="5" t="s">
        <v>116</v>
      </c>
      <c r="N29" s="6" t="s">
        <v>59</v>
      </c>
      <c r="O29" s="11" t="s">
        <v>46</v>
      </c>
      <c r="P29" s="4" t="s">
        <v>98</v>
      </c>
      <c r="Q29" s="26"/>
      <c r="S29" s="15">
        <v>34</v>
      </c>
      <c r="T29" s="63">
        <v>43647</v>
      </c>
      <c r="U29" s="63">
        <v>44013</v>
      </c>
    </row>
    <row r="30" spans="1:21" s="27" customFormat="1" ht="32.25">
      <c r="A30" s="7">
        <v>13</v>
      </c>
      <c r="B30" s="8" t="s">
        <v>100</v>
      </c>
      <c r="C30" s="6" t="s">
        <v>100</v>
      </c>
      <c r="D30" s="6" t="s">
        <v>106</v>
      </c>
      <c r="E30" s="6" t="s">
        <v>41</v>
      </c>
      <c r="F30" s="7">
        <v>167</v>
      </c>
      <c r="G30" s="6" t="s">
        <v>42</v>
      </c>
      <c r="H30" s="6">
        <v>4895</v>
      </c>
      <c r="I30" s="11">
        <v>71131000000</v>
      </c>
      <c r="J30" s="6" t="s">
        <v>34</v>
      </c>
      <c r="K30" s="13">
        <v>441</v>
      </c>
      <c r="L30" s="5" t="s">
        <v>113</v>
      </c>
      <c r="M30" s="5" t="s">
        <v>113</v>
      </c>
      <c r="N30" s="6" t="s">
        <v>35</v>
      </c>
      <c r="O30" s="11" t="s">
        <v>68</v>
      </c>
      <c r="P30" s="4" t="s">
        <v>86</v>
      </c>
      <c r="S30" s="15">
        <v>38</v>
      </c>
      <c r="T30" s="63">
        <v>43525</v>
      </c>
      <c r="U30" s="63">
        <v>43800</v>
      </c>
    </row>
    <row r="31" spans="1:21" s="27" customFormat="1" ht="25.5">
      <c r="A31" s="7">
        <v>14</v>
      </c>
      <c r="B31" s="10" t="s">
        <v>65</v>
      </c>
      <c r="C31" s="11" t="s">
        <v>66</v>
      </c>
      <c r="D31" s="16" t="s">
        <v>67</v>
      </c>
      <c r="E31" s="16" t="s">
        <v>39</v>
      </c>
      <c r="F31" s="11">
        <v>876</v>
      </c>
      <c r="G31" s="16" t="s">
        <v>40</v>
      </c>
      <c r="H31" s="16">
        <v>1</v>
      </c>
      <c r="I31" s="11">
        <v>71131000000</v>
      </c>
      <c r="J31" s="16" t="s">
        <v>34</v>
      </c>
      <c r="K31" s="29">
        <f>1250</f>
        <v>1250</v>
      </c>
      <c r="L31" s="5" t="s">
        <v>113</v>
      </c>
      <c r="M31" s="5" t="s">
        <v>117</v>
      </c>
      <c r="N31" s="16" t="s">
        <v>300</v>
      </c>
      <c r="O31" s="16" t="s">
        <v>46</v>
      </c>
      <c r="P31" s="4" t="s">
        <v>97</v>
      </c>
      <c r="Q31" s="26"/>
      <c r="S31" s="15">
        <v>39</v>
      </c>
      <c r="T31" s="63">
        <v>43739</v>
      </c>
      <c r="U31" s="63">
        <v>44136</v>
      </c>
    </row>
    <row r="32" spans="1:21" s="27" customFormat="1" ht="33.75">
      <c r="A32" s="7">
        <v>15</v>
      </c>
      <c r="B32" s="10" t="s">
        <v>69</v>
      </c>
      <c r="C32" s="11" t="s">
        <v>69</v>
      </c>
      <c r="D32" s="16" t="s">
        <v>70</v>
      </c>
      <c r="E32" s="16" t="s">
        <v>58</v>
      </c>
      <c r="F32" s="11">
        <v>876</v>
      </c>
      <c r="G32" s="16" t="s">
        <v>40</v>
      </c>
      <c r="H32" s="16">
        <v>1</v>
      </c>
      <c r="I32" s="11">
        <v>71131000000</v>
      </c>
      <c r="J32" s="16" t="s">
        <v>34</v>
      </c>
      <c r="K32" s="144">
        <v>200</v>
      </c>
      <c r="L32" s="5" t="s">
        <v>113</v>
      </c>
      <c r="M32" s="5" t="s">
        <v>117</v>
      </c>
      <c r="N32" s="6" t="s">
        <v>59</v>
      </c>
      <c r="O32" s="11" t="s">
        <v>46</v>
      </c>
      <c r="P32" s="4" t="s">
        <v>96</v>
      </c>
      <c r="Q32" s="26"/>
      <c r="S32" s="15">
        <v>40</v>
      </c>
      <c r="T32" s="63">
        <v>43800</v>
      </c>
      <c r="U32" s="63">
        <v>44136</v>
      </c>
    </row>
    <row r="33" spans="1:21" s="28" customFormat="1" ht="32.25">
      <c r="A33" s="7">
        <v>16</v>
      </c>
      <c r="B33" s="8" t="s">
        <v>100</v>
      </c>
      <c r="C33" s="6" t="s">
        <v>100</v>
      </c>
      <c r="D33" s="6" t="s">
        <v>105</v>
      </c>
      <c r="E33" s="6" t="s">
        <v>41</v>
      </c>
      <c r="F33" s="7">
        <v>167</v>
      </c>
      <c r="G33" s="6" t="s">
        <v>42</v>
      </c>
      <c r="H33" s="6">
        <v>833</v>
      </c>
      <c r="I33" s="11">
        <v>71131000000</v>
      </c>
      <c r="J33" s="6" t="s">
        <v>34</v>
      </c>
      <c r="K33" s="13">
        <f>H33*0.2</f>
        <v>166.60000000000002</v>
      </c>
      <c r="L33" s="5" t="s">
        <v>113</v>
      </c>
      <c r="M33" s="5" t="s">
        <v>114</v>
      </c>
      <c r="N33" s="6" t="s">
        <v>35</v>
      </c>
      <c r="O33" s="11" t="s">
        <v>68</v>
      </c>
      <c r="P33" s="4" t="s">
        <v>86</v>
      </c>
      <c r="Q33" s="21"/>
      <c r="S33" s="15">
        <v>41</v>
      </c>
      <c r="T33" s="63">
        <v>43800</v>
      </c>
      <c r="U33" s="63">
        <v>43891</v>
      </c>
    </row>
    <row r="34" spans="1:21" s="27" customFormat="1" ht="45">
      <c r="A34" s="7">
        <v>17</v>
      </c>
      <c r="B34" s="8" t="s">
        <v>43</v>
      </c>
      <c r="C34" s="6" t="s">
        <v>44</v>
      </c>
      <c r="D34" s="6" t="s">
        <v>45</v>
      </c>
      <c r="E34" s="16" t="s">
        <v>39</v>
      </c>
      <c r="F34" s="11">
        <v>876</v>
      </c>
      <c r="G34" s="16" t="s">
        <v>40</v>
      </c>
      <c r="H34" s="16">
        <v>1</v>
      </c>
      <c r="I34" s="11">
        <v>71131000000</v>
      </c>
      <c r="J34" s="16" t="s">
        <v>34</v>
      </c>
      <c r="K34" s="2">
        <v>2603.25</v>
      </c>
      <c r="L34" s="5" t="s">
        <v>113</v>
      </c>
      <c r="M34" s="5" t="s">
        <v>117</v>
      </c>
      <c r="N34" s="6" t="s">
        <v>89</v>
      </c>
      <c r="O34" s="11" t="s">
        <v>46</v>
      </c>
      <c r="P34" s="4" t="s">
        <v>80</v>
      </c>
      <c r="Q34" s="26"/>
      <c r="S34" s="15">
        <v>42</v>
      </c>
      <c r="T34" s="63">
        <v>43800</v>
      </c>
      <c r="U34" s="63">
        <v>44166</v>
      </c>
    </row>
    <row r="35" spans="1:21" s="27" customFormat="1" ht="12.75">
      <c r="A35" s="64"/>
      <c r="B35" s="75"/>
      <c r="C35" s="76"/>
      <c r="D35" s="76"/>
      <c r="E35" s="32"/>
      <c r="F35" s="30"/>
      <c r="G35" s="32"/>
      <c r="H35" s="32"/>
      <c r="I35" s="30"/>
      <c r="J35" s="32"/>
      <c r="K35" s="33"/>
      <c r="L35" s="72"/>
      <c r="M35" s="72"/>
      <c r="N35" s="76"/>
      <c r="O35" s="30"/>
      <c r="P35" s="68"/>
      <c r="S35" s="15"/>
      <c r="T35" s="63"/>
      <c r="U35" s="63"/>
    </row>
    <row r="36" spans="1:15" s="27" customFormat="1" ht="12.75">
      <c r="A36" s="30"/>
      <c r="B36" s="31"/>
      <c r="C36" s="30"/>
      <c r="D36" s="32"/>
      <c r="G36" s="32"/>
      <c r="H36" s="32"/>
      <c r="I36" s="30"/>
      <c r="J36" s="32"/>
      <c r="K36" s="33"/>
      <c r="L36" s="14"/>
      <c r="M36" s="14"/>
      <c r="N36" s="32"/>
      <c r="O36" s="30"/>
    </row>
    <row r="37" spans="1:14" ht="12.75">
      <c r="A37" s="15" t="s">
        <v>71</v>
      </c>
      <c r="E37" s="34"/>
      <c r="F37" s="35"/>
      <c r="G37" s="15" t="s">
        <v>72</v>
      </c>
      <c r="N37" s="15" t="s">
        <v>121</v>
      </c>
    </row>
    <row r="38" spans="11:12" ht="12.75">
      <c r="K38" s="17">
        <f>SUM(K18:K34)</f>
        <v>39512.523</v>
      </c>
      <c r="L38" s="17"/>
    </row>
    <row r="39" spans="11:13" ht="12.75">
      <c r="K39" s="36"/>
      <c r="M39" s="67"/>
    </row>
    <row r="40" spans="1:11" ht="12.75">
      <c r="A40" s="37"/>
      <c r="D40" s="37"/>
      <c r="K40" s="38"/>
    </row>
    <row r="41" spans="1:4" ht="12.75">
      <c r="A41" s="37"/>
      <c r="D41" s="37"/>
    </row>
    <row r="42" spans="2:3" ht="15">
      <c r="B42" s="39"/>
      <c r="C42" s="40"/>
    </row>
    <row r="43" spans="2:3" ht="15">
      <c r="B43" s="39"/>
      <c r="C43" s="40"/>
    </row>
    <row r="44" spans="2:3" ht="15">
      <c r="B44" s="39"/>
      <c r="C44" s="40"/>
    </row>
    <row r="45" spans="2:3" ht="15">
      <c r="B45" s="41"/>
      <c r="C45" s="40"/>
    </row>
    <row r="46" spans="2:3" ht="15">
      <c r="B46" s="39"/>
      <c r="C46" s="40"/>
    </row>
    <row r="47" spans="2:3" ht="15">
      <c r="B47" s="39"/>
      <c r="C47" s="40"/>
    </row>
    <row r="48" spans="2:3" ht="15">
      <c r="B48" s="39"/>
      <c r="C48" s="40"/>
    </row>
    <row r="49" spans="2:3" ht="15">
      <c r="B49" s="39"/>
      <c r="C49" s="40"/>
    </row>
    <row r="50" spans="2:3" ht="15">
      <c r="B50" s="39"/>
      <c r="C50" s="40"/>
    </row>
    <row r="51" spans="2:3" ht="15">
      <c r="B51" s="39"/>
      <c r="C51" s="40"/>
    </row>
    <row r="52" spans="2:3" ht="15">
      <c r="B52" s="39"/>
      <c r="C52" s="40"/>
    </row>
    <row r="53" spans="2:3" ht="15">
      <c r="B53" s="39"/>
      <c r="C53" s="40"/>
    </row>
    <row r="54" spans="2:3" ht="15">
      <c r="B54" s="39"/>
      <c r="C54" s="40"/>
    </row>
    <row r="55" spans="2:6" ht="12.75">
      <c r="B55" s="42"/>
      <c r="C55" s="43"/>
      <c r="D55" s="44"/>
      <c r="E55" s="44"/>
      <c r="F55" s="44"/>
    </row>
    <row r="56" ht="15">
      <c r="B56" s="39"/>
    </row>
    <row r="57" spans="1:2" ht="15">
      <c r="A57" s="45"/>
      <c r="B57" s="46"/>
    </row>
    <row r="58" ht="15">
      <c r="B58" s="39"/>
    </row>
    <row r="59" spans="1:2" ht="15">
      <c r="A59" s="45"/>
      <c r="B59" s="46"/>
    </row>
    <row r="61" ht="12.75">
      <c r="A61" s="47"/>
    </row>
    <row r="63" ht="12.75">
      <c r="A63" s="47"/>
    </row>
  </sheetData>
  <sheetProtection/>
  <mergeCells count="30">
    <mergeCell ref="L15:M15"/>
    <mergeCell ref="D15:D16"/>
    <mergeCell ref="E15:E16"/>
    <mergeCell ref="F15:G15"/>
    <mergeCell ref="H15:H16"/>
    <mergeCell ref="I15:J15"/>
    <mergeCell ref="K15:K16"/>
    <mergeCell ref="A11:D11"/>
    <mergeCell ref="E11:O11"/>
    <mergeCell ref="A12:D12"/>
    <mergeCell ref="E12:O12"/>
    <mergeCell ref="A14:A16"/>
    <mergeCell ref="B14:B16"/>
    <mergeCell ref="C14:C16"/>
    <mergeCell ref="D14:M14"/>
    <mergeCell ref="N14:N16"/>
    <mergeCell ref="O14:O15"/>
    <mergeCell ref="A8:D8"/>
    <mergeCell ref="E8:O8"/>
    <mergeCell ref="A9:D9"/>
    <mergeCell ref="E9:O9"/>
    <mergeCell ref="A10:D10"/>
    <mergeCell ref="E10:O10"/>
    <mergeCell ref="A7:D7"/>
    <mergeCell ref="E7:O7"/>
    <mergeCell ref="J1:O1"/>
    <mergeCell ref="A3:O3"/>
    <mergeCell ref="A4:O4"/>
    <mergeCell ref="A6:D6"/>
    <mergeCell ref="E6:O6"/>
  </mergeCells>
  <printOptions/>
  <pageMargins left="0.7086614173228347" right="0.7086614173228347" top="0.7480314960629921" bottom="0.7480314960629921" header="0.31496062992125984" footer="0.31496062992125984"/>
  <pageSetup fitToHeight="2" fitToWidth="1" horizontalDpi="600" verticalDpi="600" orientation="landscape" paperSize="9" scale="64" r:id="rId1"/>
</worksheet>
</file>

<file path=xl/worksheets/sheet4.xml><?xml version="1.0" encoding="utf-8"?>
<worksheet xmlns="http://schemas.openxmlformats.org/spreadsheetml/2006/main" xmlns:r="http://schemas.openxmlformats.org/officeDocument/2006/relationships">
  <dimension ref="A1:V33"/>
  <sheetViews>
    <sheetView view="pageBreakPreview" zoomScale="60" zoomScalePageLayoutView="0" workbookViewId="0" topLeftCell="A1">
      <selection activeCell="O21" sqref="O21"/>
    </sheetView>
  </sheetViews>
  <sheetFormatPr defaultColWidth="19.57421875" defaultRowHeight="15"/>
  <cols>
    <col min="1" max="1" width="14.421875" style="51" customWidth="1"/>
    <col min="2" max="2" width="10.8515625" style="51" bestFit="1" customWidth="1"/>
    <col min="3" max="3" width="12.421875" style="51" bestFit="1" customWidth="1"/>
    <col min="4" max="4" width="55.7109375" style="51" customWidth="1"/>
    <col min="5" max="5" width="15.8515625" style="51" bestFit="1" customWidth="1"/>
    <col min="6" max="6" width="18.7109375" style="51" bestFit="1" customWidth="1"/>
    <col min="7" max="7" width="16.421875" style="51" bestFit="1" customWidth="1"/>
    <col min="8" max="8" width="16.8515625" style="51" bestFit="1" customWidth="1"/>
    <col min="9" max="9" width="22.00390625" style="51" bestFit="1" customWidth="1"/>
    <col min="10" max="10" width="23.28125" style="51" bestFit="1" customWidth="1"/>
    <col min="11" max="11" width="19.7109375" style="51" bestFit="1" customWidth="1"/>
    <col min="12" max="12" width="19.57421875" style="51" bestFit="1" customWidth="1"/>
    <col min="13" max="13" width="21.00390625" style="51" customWidth="1"/>
    <col min="14" max="14" width="29.28125" style="51" bestFit="1" customWidth="1"/>
    <col min="15" max="15" width="25.140625" style="51" bestFit="1" customWidth="1"/>
    <col min="16" max="16" width="26.00390625" style="51" bestFit="1" customWidth="1"/>
    <col min="17" max="17" width="19.7109375" style="51" bestFit="1" customWidth="1"/>
    <col min="18" max="18" width="16.8515625" style="51" bestFit="1" customWidth="1"/>
    <col min="19" max="19" width="16.00390625" style="51" bestFit="1" customWidth="1"/>
    <col min="20" max="20" width="13.8515625" style="51" bestFit="1" customWidth="1"/>
    <col min="21" max="21" width="16.140625" style="51" bestFit="1" customWidth="1"/>
    <col min="22" max="22" width="13.28125" style="51" bestFit="1" customWidth="1"/>
    <col min="23" max="255" width="9.140625" style="51" customWidth="1"/>
    <col min="256" max="16384" width="19.57421875" style="51" bestFit="1" customWidth="1"/>
  </cols>
  <sheetData>
    <row r="1" spans="1:12" ht="12.75">
      <c r="A1" s="49" t="s">
        <v>128</v>
      </c>
      <c r="B1" s="50"/>
      <c r="C1" s="50"/>
      <c r="D1" s="50"/>
      <c r="E1" s="50"/>
      <c r="F1" s="50"/>
      <c r="G1" s="50"/>
      <c r="H1" s="50"/>
      <c r="I1" s="50"/>
      <c r="J1" s="50"/>
      <c r="K1" s="50"/>
      <c r="L1" s="50"/>
    </row>
    <row r="2" spans="1:12" ht="12.75">
      <c r="A2" s="49" t="s">
        <v>129</v>
      </c>
      <c r="B2" s="50"/>
      <c r="C2" s="50"/>
      <c r="D2" s="50"/>
      <c r="E2" s="50"/>
      <c r="F2" s="50"/>
      <c r="G2" s="50"/>
      <c r="H2" s="50"/>
      <c r="I2" s="50"/>
      <c r="J2" s="50"/>
      <c r="K2" s="50"/>
      <c r="L2" s="50"/>
    </row>
    <row r="3" spans="1:12" ht="12.75">
      <c r="A3" s="49" t="s">
        <v>130</v>
      </c>
      <c r="B3" s="50"/>
      <c r="C3" s="50"/>
      <c r="D3" s="50"/>
      <c r="E3" s="50"/>
      <c r="F3" s="50"/>
      <c r="G3" s="50"/>
      <c r="H3" s="50"/>
      <c r="I3" s="50"/>
      <c r="J3" s="50"/>
      <c r="K3" s="50"/>
      <c r="L3" s="50"/>
    </row>
    <row r="4" spans="1:12" ht="12.75">
      <c r="A4" s="49" t="s">
        <v>131</v>
      </c>
      <c r="B4" s="50"/>
      <c r="C4" s="50"/>
      <c r="D4" s="50"/>
      <c r="E4" s="50"/>
      <c r="F4" s="50"/>
      <c r="G4" s="50"/>
      <c r="H4" s="50"/>
      <c r="I4" s="50"/>
      <c r="J4" s="50"/>
      <c r="K4" s="50"/>
      <c r="L4" s="50"/>
    </row>
    <row r="5" spans="1:12" ht="12.75">
      <c r="A5" s="49" t="s">
        <v>132</v>
      </c>
      <c r="B5" s="50"/>
      <c r="C5" s="50"/>
      <c r="D5" s="50"/>
      <c r="E5" s="50"/>
      <c r="F5" s="50"/>
      <c r="G5" s="50"/>
      <c r="H5" s="50"/>
      <c r="I5" s="50"/>
      <c r="J5" s="50"/>
      <c r="K5" s="50"/>
      <c r="L5" s="50"/>
    </row>
    <row r="6" spans="1:12" ht="12.75">
      <c r="A6" s="49" t="s">
        <v>133</v>
      </c>
      <c r="B6" s="50"/>
      <c r="C6" s="50"/>
      <c r="D6" s="50"/>
      <c r="E6" s="50"/>
      <c r="F6" s="50"/>
      <c r="G6" s="50"/>
      <c r="H6" s="50"/>
      <c r="I6" s="50"/>
      <c r="J6" s="50"/>
      <c r="K6" s="50"/>
      <c r="L6" s="50"/>
    </row>
    <row r="7" spans="1:12" ht="12.75">
      <c r="A7" s="49" t="s">
        <v>134</v>
      </c>
      <c r="B7" s="50"/>
      <c r="C7" s="50"/>
      <c r="D7" s="50"/>
      <c r="E7" s="50"/>
      <c r="F7" s="50"/>
      <c r="G7" s="50"/>
      <c r="H7" s="50"/>
      <c r="I7" s="50"/>
      <c r="J7" s="50"/>
      <c r="K7" s="50"/>
      <c r="L7" s="50"/>
    </row>
    <row r="8" spans="1:12" ht="12.75">
      <c r="A8" s="49" t="s">
        <v>135</v>
      </c>
      <c r="B8" s="50"/>
      <c r="C8" s="50"/>
      <c r="D8" s="50"/>
      <c r="E8" s="50"/>
      <c r="F8" s="50"/>
      <c r="G8" s="50"/>
      <c r="H8" s="50"/>
      <c r="I8" s="50"/>
      <c r="J8" s="50"/>
      <c r="K8" s="50"/>
      <c r="L8" s="50"/>
    </row>
    <row r="9" spans="1:12" ht="12.75">
      <c r="A9" s="50"/>
      <c r="B9" s="50"/>
      <c r="C9" s="50"/>
      <c r="D9" s="50"/>
      <c r="E9" s="50"/>
      <c r="F9" s="50"/>
      <c r="G9" s="50"/>
      <c r="H9" s="50"/>
      <c r="I9" s="50"/>
      <c r="J9" s="50"/>
      <c r="K9" s="50"/>
      <c r="L9" s="50"/>
    </row>
    <row r="10" spans="1:12" ht="12.75">
      <c r="A10" s="52" t="s">
        <v>136</v>
      </c>
      <c r="B10" s="50"/>
      <c r="C10" s="50"/>
      <c r="D10" s="50"/>
      <c r="E10" s="50"/>
      <c r="F10" s="50"/>
      <c r="G10" s="50"/>
      <c r="H10" s="50"/>
      <c r="I10" s="50"/>
      <c r="J10" s="50"/>
      <c r="K10" s="50"/>
      <c r="L10" s="50"/>
    </row>
    <row r="11" spans="1:12" ht="12.75">
      <c r="A11" s="52" t="s">
        <v>137</v>
      </c>
      <c r="B11" s="50"/>
      <c r="C11" s="50"/>
      <c r="D11" s="50"/>
      <c r="E11" s="50"/>
      <c r="F11" s="50"/>
      <c r="G11" s="50"/>
      <c r="H11" s="50"/>
      <c r="I11" s="50"/>
      <c r="J11" s="50"/>
      <c r="K11" s="50"/>
      <c r="L11" s="50"/>
    </row>
    <row r="12" spans="1:12" ht="12.75">
      <c r="A12" s="52" t="s">
        <v>138</v>
      </c>
      <c r="B12" s="50"/>
      <c r="C12" s="50"/>
      <c r="D12" s="50"/>
      <c r="E12" s="50"/>
      <c r="F12" s="50"/>
      <c r="G12" s="50"/>
      <c r="H12" s="50"/>
      <c r="I12" s="50"/>
      <c r="J12" s="50"/>
      <c r="K12" s="50"/>
      <c r="L12" s="50"/>
    </row>
    <row r="13" spans="1:12" ht="12.75">
      <c r="A13" s="50"/>
      <c r="B13" s="50"/>
      <c r="C13" s="50"/>
      <c r="D13" s="50"/>
      <c r="E13" s="50"/>
      <c r="F13" s="50"/>
      <c r="G13" s="50"/>
      <c r="H13" s="50"/>
      <c r="I13" s="50"/>
      <c r="J13" s="50"/>
      <c r="K13" s="50"/>
      <c r="L13" s="50"/>
    </row>
    <row r="14" spans="1:12" ht="12.75">
      <c r="A14" s="52" t="s">
        <v>139</v>
      </c>
      <c r="B14" s="50"/>
      <c r="C14" s="50"/>
      <c r="D14" s="50"/>
      <c r="E14" s="50"/>
      <c r="F14" s="50"/>
      <c r="G14" s="50"/>
      <c r="H14" s="50"/>
      <c r="I14" s="50"/>
      <c r="J14" s="50"/>
      <c r="K14" s="50"/>
      <c r="L14" s="50"/>
    </row>
    <row r="15" spans="1:12" ht="12.75">
      <c r="A15" s="52" t="s">
        <v>140</v>
      </c>
      <c r="B15" s="50"/>
      <c r="C15" s="50"/>
      <c r="D15" s="50"/>
      <c r="E15" s="50"/>
      <c r="F15" s="50"/>
      <c r="G15" s="50"/>
      <c r="H15" s="50"/>
      <c r="I15" s="50"/>
      <c r="J15" s="50"/>
      <c r="K15" s="50"/>
      <c r="L15" s="50"/>
    </row>
    <row r="16" spans="1:12" ht="12.75">
      <c r="A16" s="52" t="s">
        <v>141</v>
      </c>
      <c r="B16" s="50"/>
      <c r="C16" s="50"/>
      <c r="D16" s="50"/>
      <c r="E16" s="50"/>
      <c r="F16" s="50"/>
      <c r="G16" s="50"/>
      <c r="H16" s="50"/>
      <c r="I16" s="50"/>
      <c r="J16" s="50"/>
      <c r="K16" s="50"/>
      <c r="L16" s="50"/>
    </row>
    <row r="17" spans="1:12" ht="12.75">
      <c r="A17" s="50"/>
      <c r="B17" s="50"/>
      <c r="C17" s="50"/>
      <c r="D17" s="50"/>
      <c r="E17" s="50"/>
      <c r="F17" s="50"/>
      <c r="G17" s="50"/>
      <c r="H17" s="50"/>
      <c r="I17" s="50"/>
      <c r="J17" s="50"/>
      <c r="K17" s="50"/>
      <c r="L17" s="50"/>
    </row>
    <row r="18" spans="1:21" ht="12.75">
      <c r="A18" s="52" t="s">
        <v>142</v>
      </c>
      <c r="B18" s="53"/>
      <c r="C18" s="53"/>
      <c r="D18" s="53"/>
      <c r="E18" s="53"/>
      <c r="F18" s="53"/>
      <c r="G18" s="53"/>
      <c r="H18" s="53"/>
      <c r="I18" s="53"/>
      <c r="J18" s="53"/>
      <c r="K18" s="53"/>
      <c r="L18" s="53"/>
      <c r="M18" s="54"/>
      <c r="N18" s="54"/>
      <c r="O18" s="54"/>
      <c r="P18" s="54"/>
      <c r="Q18" s="54"/>
      <c r="R18" s="54"/>
      <c r="S18" s="54"/>
      <c r="T18" s="54"/>
      <c r="U18" s="54"/>
    </row>
    <row r="19" spans="1:12" ht="12.75">
      <c r="A19" s="52" t="s">
        <v>143</v>
      </c>
      <c r="B19" s="50"/>
      <c r="C19" s="50"/>
      <c r="D19" s="50"/>
      <c r="E19" s="50"/>
      <c r="F19" s="50"/>
      <c r="G19" s="50"/>
      <c r="H19" s="50"/>
      <c r="I19" s="50"/>
      <c r="J19" s="50"/>
      <c r="K19" s="50"/>
      <c r="L19" s="50"/>
    </row>
    <row r="21" spans="1:22" s="56" customFormat="1" ht="105">
      <c r="A21" s="55" t="s">
        <v>12</v>
      </c>
      <c r="B21" s="55" t="s">
        <v>144</v>
      </c>
      <c r="C21" s="55" t="s">
        <v>73</v>
      </c>
      <c r="D21" s="55" t="s">
        <v>17</v>
      </c>
      <c r="E21" s="55" t="s">
        <v>145</v>
      </c>
      <c r="F21" s="55" t="s">
        <v>146</v>
      </c>
      <c r="G21" s="55" t="s">
        <v>147</v>
      </c>
      <c r="H21" s="55" t="s">
        <v>148</v>
      </c>
      <c r="I21" s="55" t="s">
        <v>149</v>
      </c>
      <c r="J21" s="55" t="s">
        <v>150</v>
      </c>
      <c r="K21" s="55" t="s">
        <v>151</v>
      </c>
      <c r="L21" s="55" t="s">
        <v>152</v>
      </c>
      <c r="M21" s="55" t="s">
        <v>153</v>
      </c>
      <c r="N21" s="55" t="s">
        <v>154</v>
      </c>
      <c r="O21" s="55" t="s">
        <v>155</v>
      </c>
      <c r="P21" s="55" t="s">
        <v>156</v>
      </c>
      <c r="Q21" s="58" t="s">
        <v>157</v>
      </c>
      <c r="R21" s="58" t="s">
        <v>158</v>
      </c>
      <c r="S21" s="55" t="s">
        <v>15</v>
      </c>
      <c r="T21" s="55" t="s">
        <v>159</v>
      </c>
      <c r="U21" s="55" t="s">
        <v>160</v>
      </c>
      <c r="V21" s="55" t="s">
        <v>161</v>
      </c>
    </row>
    <row r="22" spans="1:22" s="56" customFormat="1" ht="34.5" customHeight="1">
      <c r="A22" s="57" t="s">
        <v>51</v>
      </c>
      <c r="B22" s="57" t="s">
        <v>162</v>
      </c>
      <c r="C22" s="57" t="s">
        <v>56</v>
      </c>
      <c r="D22" s="57" t="s">
        <v>163</v>
      </c>
      <c r="E22" s="57" t="s">
        <v>164</v>
      </c>
      <c r="F22" s="57" t="s">
        <v>165</v>
      </c>
      <c r="G22" s="57" t="s">
        <v>166</v>
      </c>
      <c r="H22" s="57" t="s">
        <v>165</v>
      </c>
      <c r="I22" s="57" t="s">
        <v>166</v>
      </c>
      <c r="J22" s="57" t="s">
        <v>165</v>
      </c>
      <c r="K22" s="57" t="s">
        <v>51</v>
      </c>
      <c r="L22" s="57" t="s">
        <v>167</v>
      </c>
      <c r="M22" s="57" t="s">
        <v>168</v>
      </c>
      <c r="N22" s="57" t="s">
        <v>169</v>
      </c>
      <c r="O22" s="57" t="s">
        <v>170</v>
      </c>
      <c r="P22" s="57" t="s">
        <v>170</v>
      </c>
      <c r="Q22" s="59" t="s">
        <v>171</v>
      </c>
      <c r="R22" s="59" t="s">
        <v>172</v>
      </c>
      <c r="S22" s="57" t="s">
        <v>173</v>
      </c>
      <c r="T22" s="57" t="s">
        <v>169</v>
      </c>
      <c r="U22" s="57" t="s">
        <v>174</v>
      </c>
      <c r="V22" s="57" t="s">
        <v>175</v>
      </c>
    </row>
    <row r="23" spans="1:22" s="56" customFormat="1" ht="34.5" customHeight="1">
      <c r="A23" s="57" t="s">
        <v>176</v>
      </c>
      <c r="B23" s="57" t="s">
        <v>37</v>
      </c>
      <c r="C23" s="57" t="s">
        <v>37</v>
      </c>
      <c r="D23" s="57" t="s">
        <v>177</v>
      </c>
      <c r="E23" s="57" t="s">
        <v>178</v>
      </c>
      <c r="F23" s="57" t="s">
        <v>165</v>
      </c>
      <c r="G23" s="57" t="s">
        <v>179</v>
      </c>
      <c r="H23" s="57" t="s">
        <v>165</v>
      </c>
      <c r="I23" s="57" t="s">
        <v>179</v>
      </c>
      <c r="J23" s="57" t="s">
        <v>165</v>
      </c>
      <c r="K23" s="57" t="s">
        <v>51</v>
      </c>
      <c r="L23" s="57" t="s">
        <v>167</v>
      </c>
      <c r="M23" s="57" t="s">
        <v>168</v>
      </c>
      <c r="N23" s="57" t="s">
        <v>169</v>
      </c>
      <c r="O23" s="57" t="s">
        <v>170</v>
      </c>
      <c r="P23" s="57" t="s">
        <v>170</v>
      </c>
      <c r="Q23" s="59" t="s">
        <v>180</v>
      </c>
      <c r="R23" s="59" t="s">
        <v>181</v>
      </c>
      <c r="S23" s="57" t="s">
        <v>182</v>
      </c>
      <c r="T23" s="57" t="s">
        <v>170</v>
      </c>
      <c r="U23" s="57" t="s">
        <v>174</v>
      </c>
      <c r="V23" s="57" t="s">
        <v>175</v>
      </c>
    </row>
    <row r="24" spans="1:22" s="56" customFormat="1" ht="50.25" customHeight="1">
      <c r="A24" s="57" t="s">
        <v>183</v>
      </c>
      <c r="B24" s="57" t="s">
        <v>60</v>
      </c>
      <c r="C24" s="57" t="s">
        <v>61</v>
      </c>
      <c r="D24" s="57" t="s">
        <v>184</v>
      </c>
      <c r="E24" s="57" t="s">
        <v>185</v>
      </c>
      <c r="F24" s="57" t="s">
        <v>165</v>
      </c>
      <c r="G24" s="57" t="s">
        <v>186</v>
      </c>
      <c r="H24" s="57" t="s">
        <v>165</v>
      </c>
      <c r="I24" s="57" t="s">
        <v>186</v>
      </c>
      <c r="J24" s="57" t="s">
        <v>165</v>
      </c>
      <c r="K24" s="57" t="s">
        <v>51</v>
      </c>
      <c r="L24" s="57" t="s">
        <v>167</v>
      </c>
      <c r="M24" s="57" t="s">
        <v>168</v>
      </c>
      <c r="N24" s="57" t="s">
        <v>169</v>
      </c>
      <c r="O24" s="57" t="s">
        <v>170</v>
      </c>
      <c r="P24" s="57" t="s">
        <v>170</v>
      </c>
      <c r="Q24" s="59" t="s">
        <v>187</v>
      </c>
      <c r="R24" s="59" t="s">
        <v>188</v>
      </c>
      <c r="S24" s="57" t="s">
        <v>189</v>
      </c>
      <c r="T24" s="57" t="s">
        <v>170</v>
      </c>
      <c r="U24" s="57" t="s">
        <v>174</v>
      </c>
      <c r="V24" s="57" t="s">
        <v>175</v>
      </c>
    </row>
    <row r="25" spans="1:22" s="56" customFormat="1" ht="34.5" customHeight="1">
      <c r="A25" s="57" t="s">
        <v>190</v>
      </c>
      <c r="B25" s="57" t="s">
        <v>65</v>
      </c>
      <c r="C25" s="57" t="s">
        <v>66</v>
      </c>
      <c r="D25" s="57" t="s">
        <v>191</v>
      </c>
      <c r="E25" s="57" t="s">
        <v>192</v>
      </c>
      <c r="F25" s="57" t="s">
        <v>165</v>
      </c>
      <c r="G25" s="57" t="s">
        <v>193</v>
      </c>
      <c r="H25" s="57" t="s">
        <v>165</v>
      </c>
      <c r="I25" s="57" t="s">
        <v>193</v>
      </c>
      <c r="J25" s="57" t="s">
        <v>165</v>
      </c>
      <c r="K25" s="57" t="s">
        <v>51</v>
      </c>
      <c r="L25" s="57" t="s">
        <v>167</v>
      </c>
      <c r="M25" s="57" t="s">
        <v>168</v>
      </c>
      <c r="N25" s="60" t="s">
        <v>169</v>
      </c>
      <c r="O25" s="57" t="s">
        <v>170</v>
      </c>
      <c r="P25" s="57" t="s">
        <v>170</v>
      </c>
      <c r="Q25" s="59" t="s">
        <v>194</v>
      </c>
      <c r="R25" s="59" t="s">
        <v>195</v>
      </c>
      <c r="S25" s="57" t="s">
        <v>196</v>
      </c>
      <c r="T25" s="57" t="s">
        <v>169</v>
      </c>
      <c r="U25" s="57" t="s">
        <v>174</v>
      </c>
      <c r="V25" s="57" t="s">
        <v>175</v>
      </c>
    </row>
    <row r="26" spans="1:22" s="56" customFormat="1" ht="34.5" customHeight="1">
      <c r="A26" s="57" t="s">
        <v>197</v>
      </c>
      <c r="B26" s="57" t="s">
        <v>198</v>
      </c>
      <c r="C26" s="57" t="s">
        <v>199</v>
      </c>
      <c r="D26" s="57" t="s">
        <v>200</v>
      </c>
      <c r="E26" s="57" t="s">
        <v>201</v>
      </c>
      <c r="F26" s="57" t="s">
        <v>165</v>
      </c>
      <c r="G26" s="57" t="s">
        <v>201</v>
      </c>
      <c r="H26" s="57" t="s">
        <v>165</v>
      </c>
      <c r="I26" s="57" t="s">
        <v>201</v>
      </c>
      <c r="J26" s="57" t="s">
        <v>165</v>
      </c>
      <c r="K26" s="57" t="s">
        <v>51</v>
      </c>
      <c r="L26" s="57" t="s">
        <v>167</v>
      </c>
      <c r="M26" s="57" t="s">
        <v>168</v>
      </c>
      <c r="N26" s="60" t="s">
        <v>169</v>
      </c>
      <c r="O26" s="57" t="s">
        <v>170</v>
      </c>
      <c r="P26" s="57" t="s">
        <v>170</v>
      </c>
      <c r="Q26" s="59" t="s">
        <v>202</v>
      </c>
      <c r="R26" s="59" t="s">
        <v>203</v>
      </c>
      <c r="S26" s="57" t="s">
        <v>204</v>
      </c>
      <c r="T26" s="57" t="s">
        <v>169</v>
      </c>
      <c r="U26" s="57" t="s">
        <v>174</v>
      </c>
      <c r="V26" s="57" t="s">
        <v>175</v>
      </c>
    </row>
    <row r="27" spans="1:22" s="56" customFormat="1" ht="34.5" customHeight="1">
      <c r="A27" s="57" t="s">
        <v>205</v>
      </c>
      <c r="B27" s="57" t="s">
        <v>125</v>
      </c>
      <c r="C27" s="57" t="s">
        <v>125</v>
      </c>
      <c r="D27" s="57" t="s">
        <v>206</v>
      </c>
      <c r="E27" s="57" t="s">
        <v>207</v>
      </c>
      <c r="F27" s="57" t="s">
        <v>165</v>
      </c>
      <c r="G27" s="57" t="s">
        <v>208</v>
      </c>
      <c r="H27" s="57" t="s">
        <v>165</v>
      </c>
      <c r="I27" s="57" t="s">
        <v>208</v>
      </c>
      <c r="J27" s="57" t="s">
        <v>165</v>
      </c>
      <c r="K27" s="57" t="s">
        <v>209</v>
      </c>
      <c r="L27" s="57" t="s">
        <v>210</v>
      </c>
      <c r="M27" s="57" t="s">
        <v>168</v>
      </c>
      <c r="N27" s="60" t="s">
        <v>169</v>
      </c>
      <c r="O27" s="57" t="s">
        <v>170</v>
      </c>
      <c r="P27" s="57" t="s">
        <v>170</v>
      </c>
      <c r="Q27" s="59" t="s">
        <v>202</v>
      </c>
      <c r="R27" s="59" t="s">
        <v>211</v>
      </c>
      <c r="S27" s="57" t="s">
        <v>212</v>
      </c>
      <c r="T27" s="57" t="s">
        <v>170</v>
      </c>
      <c r="U27" s="57" t="s">
        <v>174</v>
      </c>
      <c r="V27" s="57" t="s">
        <v>175</v>
      </c>
    </row>
    <row r="28" spans="1:22" s="56" customFormat="1" ht="34.5" customHeight="1">
      <c r="A28" s="57" t="s">
        <v>213</v>
      </c>
      <c r="B28" s="57" t="s">
        <v>126</v>
      </c>
      <c r="C28" s="57" t="s">
        <v>214</v>
      </c>
      <c r="D28" s="57" t="s">
        <v>127</v>
      </c>
      <c r="E28" s="57" t="s">
        <v>215</v>
      </c>
      <c r="F28" s="57" t="s">
        <v>165</v>
      </c>
      <c r="G28" s="57" t="s">
        <v>216</v>
      </c>
      <c r="H28" s="57" t="s">
        <v>165</v>
      </c>
      <c r="I28" s="57" t="s">
        <v>208</v>
      </c>
      <c r="J28" s="57" t="s">
        <v>165</v>
      </c>
      <c r="K28" s="57" t="s">
        <v>51</v>
      </c>
      <c r="L28" s="57" t="s">
        <v>167</v>
      </c>
      <c r="M28" s="57" t="s">
        <v>168</v>
      </c>
      <c r="N28" s="60" t="s">
        <v>170</v>
      </c>
      <c r="O28" s="57" t="s">
        <v>170</v>
      </c>
      <c r="P28" s="57" t="s">
        <v>170</v>
      </c>
      <c r="Q28" s="59" t="s">
        <v>187</v>
      </c>
      <c r="R28" s="59" t="s">
        <v>217</v>
      </c>
      <c r="S28" s="57" t="s">
        <v>212</v>
      </c>
      <c r="T28" s="57" t="s">
        <v>170</v>
      </c>
      <c r="U28" s="57" t="s">
        <v>174</v>
      </c>
      <c r="V28" s="57" t="s">
        <v>175</v>
      </c>
    </row>
    <row r="29" spans="1:22" s="56" customFormat="1" ht="34.5" customHeight="1">
      <c r="A29" s="57" t="s">
        <v>218</v>
      </c>
      <c r="B29" s="57" t="s">
        <v>43</v>
      </c>
      <c r="C29" s="57" t="s">
        <v>44</v>
      </c>
      <c r="D29" s="57" t="s">
        <v>219</v>
      </c>
      <c r="E29" s="57" t="s">
        <v>220</v>
      </c>
      <c r="F29" s="57" t="s">
        <v>165</v>
      </c>
      <c r="G29" s="57" t="s">
        <v>220</v>
      </c>
      <c r="H29" s="57" t="s">
        <v>165</v>
      </c>
      <c r="I29" s="57" t="s">
        <v>220</v>
      </c>
      <c r="J29" s="57" t="s">
        <v>165</v>
      </c>
      <c r="K29" s="57" t="s">
        <v>51</v>
      </c>
      <c r="L29" s="57" t="s">
        <v>167</v>
      </c>
      <c r="M29" s="57" t="s">
        <v>168</v>
      </c>
      <c r="N29" s="60" t="s">
        <v>169</v>
      </c>
      <c r="O29" s="57" t="s">
        <v>170</v>
      </c>
      <c r="P29" s="57" t="s">
        <v>170</v>
      </c>
      <c r="Q29" s="59" t="s">
        <v>202</v>
      </c>
      <c r="R29" s="59" t="s">
        <v>203</v>
      </c>
      <c r="S29" s="57" t="s">
        <v>221</v>
      </c>
      <c r="T29" s="57" t="s">
        <v>169</v>
      </c>
      <c r="U29" s="57" t="s">
        <v>174</v>
      </c>
      <c r="V29" s="57" t="s">
        <v>175</v>
      </c>
    </row>
    <row r="30" spans="1:22" s="56" customFormat="1" ht="34.5" customHeight="1">
      <c r="A30" s="57" t="s">
        <v>222</v>
      </c>
      <c r="B30" s="57" t="s">
        <v>30</v>
      </c>
      <c r="C30" s="57" t="s">
        <v>31</v>
      </c>
      <c r="D30" s="57" t="s">
        <v>223</v>
      </c>
      <c r="E30" s="57" t="s">
        <v>224</v>
      </c>
      <c r="F30" s="57" t="s">
        <v>165</v>
      </c>
      <c r="G30" s="57" t="s">
        <v>225</v>
      </c>
      <c r="H30" s="57" t="s">
        <v>165</v>
      </c>
      <c r="I30" s="57" t="s">
        <v>225</v>
      </c>
      <c r="J30" s="57" t="s">
        <v>165</v>
      </c>
      <c r="K30" s="57" t="s">
        <v>197</v>
      </c>
      <c r="L30" s="57" t="s">
        <v>226</v>
      </c>
      <c r="M30" s="57" t="s">
        <v>227</v>
      </c>
      <c r="N30" s="60" t="s">
        <v>169</v>
      </c>
      <c r="O30" s="57" t="s">
        <v>170</v>
      </c>
      <c r="P30" s="57" t="s">
        <v>170</v>
      </c>
      <c r="Q30" s="59" t="s">
        <v>228</v>
      </c>
      <c r="R30" s="59" t="s">
        <v>211</v>
      </c>
      <c r="S30" s="57" t="s">
        <v>212</v>
      </c>
      <c r="T30" s="57" t="s">
        <v>170</v>
      </c>
      <c r="U30" s="57" t="s">
        <v>174</v>
      </c>
      <c r="V30" s="57" t="s">
        <v>175</v>
      </c>
    </row>
    <row r="31" spans="1:22" s="56" customFormat="1" ht="34.5" customHeight="1">
      <c r="A31" s="57" t="s">
        <v>229</v>
      </c>
      <c r="B31" s="57" t="s">
        <v>30</v>
      </c>
      <c r="C31" s="57" t="s">
        <v>31</v>
      </c>
      <c r="D31" s="57" t="s">
        <v>223</v>
      </c>
      <c r="E31" s="57" t="s">
        <v>230</v>
      </c>
      <c r="F31" s="57" t="s">
        <v>165</v>
      </c>
      <c r="G31" s="57" t="s">
        <v>231</v>
      </c>
      <c r="H31" s="57" t="s">
        <v>165</v>
      </c>
      <c r="I31" s="57" t="s">
        <v>231</v>
      </c>
      <c r="J31" s="57" t="s">
        <v>165</v>
      </c>
      <c r="K31" s="57" t="s">
        <v>232</v>
      </c>
      <c r="L31" s="57" t="s">
        <v>226</v>
      </c>
      <c r="M31" s="57" t="s">
        <v>233</v>
      </c>
      <c r="N31" s="60" t="s">
        <v>169</v>
      </c>
      <c r="O31" s="57" t="s">
        <v>170</v>
      </c>
      <c r="P31" s="57" t="s">
        <v>170</v>
      </c>
      <c r="Q31" s="59" t="s">
        <v>228</v>
      </c>
      <c r="R31" s="59" t="s">
        <v>211</v>
      </c>
      <c r="S31" s="57" t="s">
        <v>212</v>
      </c>
      <c r="T31" s="57" t="s">
        <v>170</v>
      </c>
      <c r="U31" s="57" t="s">
        <v>174</v>
      </c>
      <c r="V31" s="57" t="s">
        <v>175</v>
      </c>
    </row>
    <row r="32" spans="1:22" s="56" customFormat="1" ht="34.5" customHeight="1">
      <c r="A32" s="57" t="s">
        <v>234</v>
      </c>
      <c r="B32" s="57" t="s">
        <v>30</v>
      </c>
      <c r="C32" s="57" t="s">
        <v>31</v>
      </c>
      <c r="D32" s="57" t="s">
        <v>223</v>
      </c>
      <c r="E32" s="57" t="s">
        <v>235</v>
      </c>
      <c r="F32" s="57" t="s">
        <v>165</v>
      </c>
      <c r="G32" s="57" t="s">
        <v>236</v>
      </c>
      <c r="H32" s="57" t="s">
        <v>165</v>
      </c>
      <c r="I32" s="57" t="s">
        <v>236</v>
      </c>
      <c r="J32" s="57" t="s">
        <v>165</v>
      </c>
      <c r="K32" s="57" t="s">
        <v>229</v>
      </c>
      <c r="L32" s="57" t="s">
        <v>226</v>
      </c>
      <c r="M32" s="57" t="s">
        <v>237</v>
      </c>
      <c r="N32" s="60" t="s">
        <v>170</v>
      </c>
      <c r="O32" s="57" t="s">
        <v>170</v>
      </c>
      <c r="P32" s="57" t="s">
        <v>170</v>
      </c>
      <c r="Q32" s="59" t="s">
        <v>228</v>
      </c>
      <c r="R32" s="59" t="s">
        <v>211</v>
      </c>
      <c r="S32" s="57" t="s">
        <v>212</v>
      </c>
      <c r="T32" s="57" t="s">
        <v>170</v>
      </c>
      <c r="U32" s="57" t="s">
        <v>174</v>
      </c>
      <c r="V32" s="57" t="s">
        <v>175</v>
      </c>
    </row>
    <row r="33" spans="1:22" s="56" customFormat="1" ht="34.5" customHeight="1">
      <c r="A33" s="57" t="s">
        <v>238</v>
      </c>
      <c r="B33" s="57" t="s">
        <v>239</v>
      </c>
      <c r="C33" s="57" t="s">
        <v>75</v>
      </c>
      <c r="D33" s="57" t="s">
        <v>240</v>
      </c>
      <c r="E33" s="57" t="s">
        <v>241</v>
      </c>
      <c r="F33" s="57" t="s">
        <v>165</v>
      </c>
      <c r="G33" s="57" t="s">
        <v>241</v>
      </c>
      <c r="H33" s="57" t="s">
        <v>165</v>
      </c>
      <c r="I33" s="57" t="s">
        <v>208</v>
      </c>
      <c r="J33" s="57" t="s">
        <v>165</v>
      </c>
      <c r="K33" s="57" t="s">
        <v>51</v>
      </c>
      <c r="L33" s="57" t="s">
        <v>167</v>
      </c>
      <c r="M33" s="57" t="s">
        <v>168</v>
      </c>
      <c r="N33" s="60" t="s">
        <v>170</v>
      </c>
      <c r="O33" s="57" t="s">
        <v>170</v>
      </c>
      <c r="P33" s="57" t="s">
        <v>170</v>
      </c>
      <c r="Q33" s="59" t="s">
        <v>202</v>
      </c>
      <c r="R33" s="59" t="s">
        <v>203</v>
      </c>
      <c r="S33" s="57" t="s">
        <v>196</v>
      </c>
      <c r="T33" s="57" t="s">
        <v>170</v>
      </c>
      <c r="U33" s="57" t="s">
        <v>174</v>
      </c>
      <c r="V33" s="57" t="s">
        <v>175</v>
      </c>
    </row>
  </sheetData>
  <sheetProtection/>
  <printOptions/>
  <pageMargins left="0.75" right="0.75" top="1" bottom="1" header="0.5" footer="0.5"/>
  <pageSetup fitToHeight="0" fitToWidth="0" horizontalDpi="300" verticalDpi="300" orientation="portrait" paperSize="9" scale="91" r:id="rId1"/>
</worksheet>
</file>

<file path=xl/worksheets/sheet5.xml><?xml version="1.0" encoding="utf-8"?>
<worksheet xmlns="http://schemas.openxmlformats.org/spreadsheetml/2006/main" xmlns:r="http://schemas.openxmlformats.org/officeDocument/2006/relationships">
  <sheetPr>
    <pageSetUpPr fitToPage="1"/>
  </sheetPr>
  <dimension ref="A1:Q38"/>
  <sheetViews>
    <sheetView tabSelected="1" view="pageBreakPreview" zoomScale="90" zoomScaleSheetLayoutView="90" zoomScalePageLayoutView="0" workbookViewId="0" topLeftCell="A1">
      <selection activeCell="B24" sqref="B24"/>
    </sheetView>
  </sheetViews>
  <sheetFormatPr defaultColWidth="9.140625" defaultRowHeight="15"/>
  <cols>
    <col min="1" max="2" width="11.00390625" style="0" customWidth="1"/>
    <col min="3" max="3" width="7.7109375" style="0" customWidth="1"/>
    <col min="4" max="4" width="17.8515625" style="0" customWidth="1"/>
    <col min="5" max="5" width="29.421875" style="0" customWidth="1"/>
    <col min="6" max="6" width="18.8515625" style="0" customWidth="1"/>
    <col min="7" max="7" width="4.8515625" style="0" customWidth="1"/>
    <col min="8" max="8" width="7.140625" style="0" customWidth="1"/>
    <col min="9" max="9" width="13.00390625" style="0" customWidth="1"/>
    <col min="10" max="10" width="11.00390625" style="0" customWidth="1"/>
    <col min="11" max="11" width="16.00390625" style="0" customWidth="1"/>
    <col min="12" max="12" width="11.00390625" style="0" customWidth="1"/>
    <col min="13" max="14" width="11.28125" style="0" customWidth="1"/>
    <col min="15" max="15" width="42.57421875" style="0" customWidth="1"/>
    <col min="16" max="16" width="29.421875" style="0" customWidth="1"/>
    <col min="17" max="17" width="16.7109375" style="0" customWidth="1"/>
  </cols>
  <sheetData>
    <row r="1" spans="1:16" ht="15">
      <c r="A1" s="198" t="s">
        <v>243</v>
      </c>
      <c r="B1" s="198"/>
      <c r="C1" s="198"/>
      <c r="D1" s="198"/>
      <c r="E1" s="198"/>
      <c r="F1" s="198"/>
      <c r="G1" s="198"/>
      <c r="H1" s="198"/>
      <c r="I1" s="198"/>
      <c r="J1" s="198"/>
      <c r="K1" s="198"/>
      <c r="L1" s="198"/>
      <c r="M1" s="198"/>
      <c r="N1" s="198"/>
      <c r="O1" s="198"/>
      <c r="P1" s="198"/>
    </row>
    <row r="2" spans="1:16" ht="15">
      <c r="A2" s="198" t="s">
        <v>244</v>
      </c>
      <c r="B2" s="198"/>
      <c r="C2" s="198"/>
      <c r="D2" s="198"/>
      <c r="E2" s="198"/>
      <c r="F2" s="198"/>
      <c r="G2" s="198"/>
      <c r="H2" s="198"/>
      <c r="I2" s="198"/>
      <c r="J2" s="198"/>
      <c r="K2" s="198"/>
      <c r="L2" s="198"/>
      <c r="M2" s="198"/>
      <c r="N2" s="198"/>
      <c r="O2" s="198"/>
      <c r="P2" s="198"/>
    </row>
    <row r="3" spans="1:16" ht="15">
      <c r="A3" s="204" t="s">
        <v>103</v>
      </c>
      <c r="B3" s="204"/>
      <c r="C3" s="204"/>
      <c r="D3" s="204"/>
      <c r="E3" s="204"/>
      <c r="F3" s="204"/>
      <c r="G3" s="204"/>
      <c r="H3" s="204"/>
      <c r="I3" s="204"/>
      <c r="J3" s="204"/>
      <c r="K3" s="204"/>
      <c r="L3" s="204"/>
      <c r="M3" s="204"/>
      <c r="N3" s="204"/>
      <c r="O3" s="204"/>
      <c r="P3" s="204"/>
    </row>
    <row r="4" spans="1:16" ht="15">
      <c r="A4" s="15"/>
      <c r="B4" s="15"/>
      <c r="C4" s="15"/>
      <c r="D4" s="15"/>
      <c r="E4" s="15"/>
      <c r="F4" s="15"/>
      <c r="G4" s="15"/>
      <c r="H4" s="15"/>
      <c r="I4" s="15"/>
      <c r="J4" s="15"/>
      <c r="K4" s="15"/>
      <c r="L4" s="15"/>
      <c r="M4" s="15"/>
      <c r="N4" s="15"/>
      <c r="O4" s="15"/>
      <c r="P4" s="15"/>
    </row>
    <row r="5" spans="1:16" ht="15">
      <c r="A5" s="195" t="s">
        <v>1</v>
      </c>
      <c r="B5" s="195"/>
      <c r="C5" s="195"/>
      <c r="D5" s="195"/>
      <c r="E5" s="195"/>
      <c r="F5" s="196" t="s">
        <v>2</v>
      </c>
      <c r="G5" s="196"/>
      <c r="H5" s="196"/>
      <c r="I5" s="196"/>
      <c r="J5" s="196"/>
      <c r="K5" s="196"/>
      <c r="L5" s="196"/>
      <c r="M5" s="196"/>
      <c r="N5" s="196"/>
      <c r="O5" s="196"/>
      <c r="P5" s="196"/>
    </row>
    <row r="6" spans="1:16" ht="15">
      <c r="A6" s="195" t="s">
        <v>3</v>
      </c>
      <c r="B6" s="195"/>
      <c r="C6" s="195"/>
      <c r="D6" s="195"/>
      <c r="E6" s="195"/>
      <c r="F6" s="196" t="s">
        <v>4</v>
      </c>
      <c r="G6" s="196"/>
      <c r="H6" s="196"/>
      <c r="I6" s="196"/>
      <c r="J6" s="196"/>
      <c r="K6" s="196"/>
      <c r="L6" s="196"/>
      <c r="M6" s="196"/>
      <c r="N6" s="196"/>
      <c r="O6" s="196"/>
      <c r="P6" s="196"/>
    </row>
    <row r="7" spans="1:16" ht="15">
      <c r="A7" s="195" t="s">
        <v>5</v>
      </c>
      <c r="B7" s="195"/>
      <c r="C7" s="195"/>
      <c r="D7" s="195"/>
      <c r="E7" s="195"/>
      <c r="F7" s="196" t="s">
        <v>6</v>
      </c>
      <c r="G7" s="196"/>
      <c r="H7" s="196"/>
      <c r="I7" s="196"/>
      <c r="J7" s="196"/>
      <c r="K7" s="196"/>
      <c r="L7" s="196"/>
      <c r="M7" s="196"/>
      <c r="N7" s="196"/>
      <c r="O7" s="196"/>
      <c r="P7" s="196"/>
    </row>
    <row r="8" spans="1:16" ht="15">
      <c r="A8" s="195" t="s">
        <v>7</v>
      </c>
      <c r="B8" s="195"/>
      <c r="C8" s="195"/>
      <c r="D8" s="195"/>
      <c r="E8" s="195"/>
      <c r="F8" s="196" t="s">
        <v>8</v>
      </c>
      <c r="G8" s="196"/>
      <c r="H8" s="196"/>
      <c r="I8" s="196"/>
      <c r="J8" s="196"/>
      <c r="K8" s="196"/>
      <c r="L8" s="196"/>
      <c r="M8" s="196"/>
      <c r="N8" s="196"/>
      <c r="O8" s="196"/>
      <c r="P8" s="196"/>
    </row>
    <row r="9" spans="1:16" ht="15">
      <c r="A9" s="195" t="s">
        <v>9</v>
      </c>
      <c r="B9" s="195"/>
      <c r="C9" s="195"/>
      <c r="D9" s="195"/>
      <c r="E9" s="195"/>
      <c r="F9" s="203">
        <v>8601045593</v>
      </c>
      <c r="G9" s="203"/>
      <c r="H9" s="203"/>
      <c r="I9" s="203"/>
      <c r="J9" s="203"/>
      <c r="K9" s="203"/>
      <c r="L9" s="203"/>
      <c r="M9" s="203"/>
      <c r="N9" s="203"/>
      <c r="O9" s="203"/>
      <c r="P9" s="203"/>
    </row>
    <row r="10" spans="1:16" ht="15">
      <c r="A10" s="195" t="s">
        <v>10</v>
      </c>
      <c r="B10" s="195"/>
      <c r="C10" s="195"/>
      <c r="D10" s="195"/>
      <c r="E10" s="195"/>
      <c r="F10" s="203">
        <v>860101001</v>
      </c>
      <c r="G10" s="203"/>
      <c r="H10" s="203"/>
      <c r="I10" s="203"/>
      <c r="J10" s="203"/>
      <c r="K10" s="203"/>
      <c r="L10" s="203"/>
      <c r="M10" s="203"/>
      <c r="N10" s="203"/>
      <c r="O10" s="203"/>
      <c r="P10" s="203"/>
    </row>
    <row r="11" spans="1:16" ht="15">
      <c r="A11" s="195" t="s">
        <v>11</v>
      </c>
      <c r="B11" s="195"/>
      <c r="C11" s="195"/>
      <c r="D11" s="195"/>
      <c r="E11" s="195"/>
      <c r="F11" s="199">
        <v>71131000000</v>
      </c>
      <c r="G11" s="199"/>
      <c r="H11" s="199"/>
      <c r="I11" s="199"/>
      <c r="J11" s="199"/>
      <c r="K11" s="199"/>
      <c r="L11" s="199"/>
      <c r="M11" s="199"/>
      <c r="N11" s="199"/>
      <c r="O11" s="199"/>
      <c r="P11" s="199"/>
    </row>
    <row r="12" spans="1:16" ht="15">
      <c r="A12" s="15"/>
      <c r="B12" s="15"/>
      <c r="C12" s="15"/>
      <c r="D12" s="15"/>
      <c r="E12" s="15"/>
      <c r="F12" s="15"/>
      <c r="G12" s="15"/>
      <c r="H12" s="15"/>
      <c r="I12" s="15"/>
      <c r="J12" s="15"/>
      <c r="K12" s="15"/>
      <c r="L12" s="15"/>
      <c r="M12" s="15"/>
      <c r="N12" s="15"/>
      <c r="O12" s="15"/>
      <c r="P12" s="15"/>
    </row>
    <row r="13" spans="1:16" ht="15">
      <c r="A13" s="200" t="s">
        <v>245</v>
      </c>
      <c r="B13" s="200" t="s">
        <v>246</v>
      </c>
      <c r="C13" s="200" t="s">
        <v>13</v>
      </c>
      <c r="D13" s="200" t="s">
        <v>317</v>
      </c>
      <c r="E13" s="201" t="s">
        <v>14</v>
      </c>
      <c r="F13" s="201"/>
      <c r="G13" s="201"/>
      <c r="H13" s="201"/>
      <c r="I13" s="201"/>
      <c r="J13" s="201"/>
      <c r="K13" s="201"/>
      <c r="L13" s="201"/>
      <c r="M13" s="201"/>
      <c r="N13" s="201"/>
      <c r="O13" s="201" t="s">
        <v>15</v>
      </c>
      <c r="P13" s="201" t="s">
        <v>16</v>
      </c>
    </row>
    <row r="14" spans="1:16" ht="24" customHeight="1">
      <c r="A14" s="200"/>
      <c r="B14" s="200"/>
      <c r="C14" s="200"/>
      <c r="D14" s="200"/>
      <c r="E14" s="201" t="s">
        <v>17</v>
      </c>
      <c r="F14" s="201" t="s">
        <v>18</v>
      </c>
      <c r="G14" s="201" t="s">
        <v>19</v>
      </c>
      <c r="H14" s="201"/>
      <c r="I14" s="201" t="s">
        <v>20</v>
      </c>
      <c r="J14" s="201" t="s">
        <v>21</v>
      </c>
      <c r="K14" s="201"/>
      <c r="L14" s="201" t="s">
        <v>22</v>
      </c>
      <c r="M14" s="201" t="s">
        <v>23</v>
      </c>
      <c r="N14" s="201"/>
      <c r="O14" s="201"/>
      <c r="P14" s="201"/>
    </row>
    <row r="15" spans="1:16" ht="78.75">
      <c r="A15" s="200"/>
      <c r="B15" s="200"/>
      <c r="C15" s="200"/>
      <c r="D15" s="200"/>
      <c r="E15" s="201"/>
      <c r="F15" s="201"/>
      <c r="G15" s="18" t="s">
        <v>24</v>
      </c>
      <c r="H15" s="18" t="s">
        <v>25</v>
      </c>
      <c r="I15" s="201"/>
      <c r="J15" s="6" t="s">
        <v>26</v>
      </c>
      <c r="K15" s="6" t="s">
        <v>25</v>
      </c>
      <c r="L15" s="201"/>
      <c r="M15" s="6" t="s">
        <v>27</v>
      </c>
      <c r="N15" s="6" t="s">
        <v>28</v>
      </c>
      <c r="O15" s="201"/>
      <c r="P15" s="6" t="s">
        <v>29</v>
      </c>
    </row>
    <row r="16" spans="1:17" ht="15">
      <c r="A16" s="7">
        <v>1</v>
      </c>
      <c r="B16" s="7">
        <v>2</v>
      </c>
      <c r="C16" s="7">
        <v>3</v>
      </c>
      <c r="D16" s="7">
        <v>4</v>
      </c>
      <c r="E16" s="7">
        <v>5</v>
      </c>
      <c r="F16" s="7">
        <v>6</v>
      </c>
      <c r="G16" s="7">
        <v>7</v>
      </c>
      <c r="H16" s="7">
        <v>8</v>
      </c>
      <c r="I16" s="7">
        <v>9</v>
      </c>
      <c r="J16" s="7">
        <v>10</v>
      </c>
      <c r="K16" s="7">
        <v>11</v>
      </c>
      <c r="L16" s="7">
        <v>12</v>
      </c>
      <c r="M16" s="7">
        <v>13</v>
      </c>
      <c r="N16" s="7">
        <v>14</v>
      </c>
      <c r="O16" s="7">
        <v>15</v>
      </c>
      <c r="P16" s="7">
        <v>16</v>
      </c>
      <c r="Q16" t="s">
        <v>323</v>
      </c>
    </row>
    <row r="17" spans="1:17" ht="33.75">
      <c r="A17" s="81">
        <v>3</v>
      </c>
      <c r="B17" s="151"/>
      <c r="C17" s="100" t="s">
        <v>87</v>
      </c>
      <c r="D17" s="101" t="s">
        <v>83</v>
      </c>
      <c r="E17" s="148" t="s">
        <v>91</v>
      </c>
      <c r="F17" s="97" t="s">
        <v>81</v>
      </c>
      <c r="G17" s="84">
        <v>876</v>
      </c>
      <c r="H17" s="88" t="s">
        <v>40</v>
      </c>
      <c r="I17" s="88">
        <v>1</v>
      </c>
      <c r="J17" s="84">
        <v>71131000000</v>
      </c>
      <c r="K17" s="88" t="s">
        <v>34</v>
      </c>
      <c r="L17" s="147">
        <v>300</v>
      </c>
      <c r="M17" s="86" t="s">
        <v>113</v>
      </c>
      <c r="N17" s="86" t="s">
        <v>113</v>
      </c>
      <c r="O17" s="148" t="s">
        <v>59</v>
      </c>
      <c r="P17" s="84" t="s">
        <v>46</v>
      </c>
      <c r="Q17" s="150"/>
    </row>
    <row r="18" spans="1:17" ht="34.5">
      <c r="A18" s="81">
        <v>12</v>
      </c>
      <c r="B18" s="151"/>
      <c r="C18" s="108" t="s">
        <v>52</v>
      </c>
      <c r="D18" s="110" t="s">
        <v>53</v>
      </c>
      <c r="E18" s="88" t="s">
        <v>54</v>
      </c>
      <c r="F18" s="88" t="s">
        <v>41</v>
      </c>
      <c r="G18" s="84">
        <v>876</v>
      </c>
      <c r="H18" s="88" t="s">
        <v>40</v>
      </c>
      <c r="I18" s="88" t="s">
        <v>55</v>
      </c>
      <c r="J18" s="84">
        <v>71131000000</v>
      </c>
      <c r="K18" s="88" t="s">
        <v>34</v>
      </c>
      <c r="L18" s="89">
        <v>1020</v>
      </c>
      <c r="M18" s="86" t="s">
        <v>113</v>
      </c>
      <c r="N18" s="86" t="s">
        <v>113</v>
      </c>
      <c r="O18" s="148" t="s">
        <v>89</v>
      </c>
      <c r="P18" s="84" t="s">
        <v>46</v>
      </c>
      <c r="Q18" s="150"/>
    </row>
    <row r="19" spans="1:17" ht="25.5">
      <c r="A19" s="81">
        <v>16</v>
      </c>
      <c r="B19" s="151"/>
      <c r="C19" s="87" t="s">
        <v>63</v>
      </c>
      <c r="D19" s="88" t="s">
        <v>63</v>
      </c>
      <c r="E19" s="88" t="s">
        <v>64</v>
      </c>
      <c r="F19" s="88" t="s">
        <v>39</v>
      </c>
      <c r="G19" s="84">
        <v>876</v>
      </c>
      <c r="H19" s="88" t="s">
        <v>40</v>
      </c>
      <c r="I19" s="88">
        <v>1</v>
      </c>
      <c r="J19" s="84">
        <v>71131000000</v>
      </c>
      <c r="K19" s="88" t="s">
        <v>34</v>
      </c>
      <c r="L19" s="89">
        <v>2280</v>
      </c>
      <c r="M19" s="86" t="s">
        <v>113</v>
      </c>
      <c r="N19" s="86" t="s">
        <v>113</v>
      </c>
      <c r="O19" s="88" t="s">
        <v>109</v>
      </c>
      <c r="P19" s="88" t="s">
        <v>36</v>
      </c>
      <c r="Q19" s="150"/>
    </row>
    <row r="20" spans="1:17" ht="32.25">
      <c r="A20" s="81">
        <v>18</v>
      </c>
      <c r="B20" s="151"/>
      <c r="C20" s="82" t="s">
        <v>100</v>
      </c>
      <c r="D20" s="182" t="s">
        <v>100</v>
      </c>
      <c r="E20" s="182" t="s">
        <v>105</v>
      </c>
      <c r="F20" s="182" t="s">
        <v>41</v>
      </c>
      <c r="G20" s="81">
        <v>167</v>
      </c>
      <c r="H20" s="182" t="s">
        <v>42</v>
      </c>
      <c r="I20" s="182">
        <v>833</v>
      </c>
      <c r="J20" s="84">
        <v>71131000000</v>
      </c>
      <c r="K20" s="182" t="s">
        <v>34</v>
      </c>
      <c r="L20" s="85">
        <f>I20*0.2</f>
        <v>166.60000000000002</v>
      </c>
      <c r="M20" s="86" t="s">
        <v>113</v>
      </c>
      <c r="N20" s="86" t="s">
        <v>114</v>
      </c>
      <c r="O20" s="182" t="s">
        <v>35</v>
      </c>
      <c r="P20" s="84" t="s">
        <v>68</v>
      </c>
      <c r="Q20" s="150"/>
    </row>
    <row r="21" spans="1:17" ht="34.5">
      <c r="A21" s="81">
        <v>20</v>
      </c>
      <c r="B21" s="151"/>
      <c r="C21" s="82" t="s">
        <v>74</v>
      </c>
      <c r="D21" s="149" t="s">
        <v>75</v>
      </c>
      <c r="E21" s="149" t="s">
        <v>76</v>
      </c>
      <c r="F21" s="88" t="s">
        <v>39</v>
      </c>
      <c r="G21" s="84">
        <v>876</v>
      </c>
      <c r="H21" s="88" t="s">
        <v>40</v>
      </c>
      <c r="I21" s="88">
        <v>1</v>
      </c>
      <c r="J21" s="84">
        <v>71131000000</v>
      </c>
      <c r="K21" s="88" t="s">
        <v>34</v>
      </c>
      <c r="L21" s="89">
        <v>2737.583</v>
      </c>
      <c r="M21" s="86" t="s">
        <v>113</v>
      </c>
      <c r="N21" s="86" t="s">
        <v>117</v>
      </c>
      <c r="O21" s="88" t="s">
        <v>109</v>
      </c>
      <c r="P21" s="84" t="s">
        <v>68</v>
      </c>
      <c r="Q21" s="150"/>
    </row>
    <row r="22" spans="1:17" ht="33.75">
      <c r="A22" s="81">
        <v>19</v>
      </c>
      <c r="B22" s="81">
        <v>17</v>
      </c>
      <c r="C22" s="87" t="s">
        <v>69</v>
      </c>
      <c r="D22" s="84" t="s">
        <v>69</v>
      </c>
      <c r="E22" s="88" t="s">
        <v>70</v>
      </c>
      <c r="F22" s="88" t="s">
        <v>58</v>
      </c>
      <c r="G22" s="84">
        <v>876</v>
      </c>
      <c r="H22" s="88" t="s">
        <v>40</v>
      </c>
      <c r="I22" s="88">
        <v>1</v>
      </c>
      <c r="J22" s="84">
        <v>71131000000</v>
      </c>
      <c r="K22" s="88" t="s">
        <v>34</v>
      </c>
      <c r="L22" s="144">
        <v>200</v>
      </c>
      <c r="M22" s="86" t="s">
        <v>113</v>
      </c>
      <c r="N22" s="146" t="s">
        <v>334</v>
      </c>
      <c r="O22" s="148" t="s">
        <v>59</v>
      </c>
      <c r="P22" s="84" t="s">
        <v>46</v>
      </c>
      <c r="Q22" s="145">
        <v>44197</v>
      </c>
    </row>
    <row r="23" spans="1:16" ht="33.75">
      <c r="A23" s="81">
        <v>25</v>
      </c>
      <c r="B23" s="179">
        <v>24</v>
      </c>
      <c r="C23" s="108" t="s">
        <v>30</v>
      </c>
      <c r="D23" s="109" t="s">
        <v>31</v>
      </c>
      <c r="E23" s="88" t="s">
        <v>303</v>
      </c>
      <c r="F23" s="88" t="s">
        <v>304</v>
      </c>
      <c r="G23" s="84">
        <v>799</v>
      </c>
      <c r="H23" s="88" t="s">
        <v>33</v>
      </c>
      <c r="I23" s="181">
        <v>5.45</v>
      </c>
      <c r="J23" s="84">
        <v>71131000000</v>
      </c>
      <c r="K23" s="88" t="s">
        <v>34</v>
      </c>
      <c r="L23" s="89">
        <v>8175</v>
      </c>
      <c r="M23" s="86" t="s">
        <v>113</v>
      </c>
      <c r="N23" s="86" t="s">
        <v>115</v>
      </c>
      <c r="O23" s="88" t="s">
        <v>326</v>
      </c>
      <c r="P23" s="88" t="s">
        <v>46</v>
      </c>
    </row>
    <row r="24" spans="1:16" s="178" customFormat="1" ht="18.75" customHeight="1">
      <c r="A24" s="170"/>
      <c r="B24" s="170"/>
      <c r="C24" s="171"/>
      <c r="D24" s="172"/>
      <c r="E24" s="173"/>
      <c r="F24" s="173"/>
      <c r="G24" s="174"/>
      <c r="H24" s="173"/>
      <c r="I24" s="175"/>
      <c r="J24" s="174"/>
      <c r="K24" s="173"/>
      <c r="L24" s="176"/>
      <c r="M24" s="177"/>
      <c r="N24" s="177"/>
      <c r="O24" s="173"/>
      <c r="P24" s="173"/>
    </row>
    <row r="25" spans="1:16" ht="18.75" customHeight="1">
      <c r="A25" s="202" t="s">
        <v>335</v>
      </c>
      <c r="B25" s="202"/>
      <c r="C25" s="202"/>
      <c r="D25" s="202"/>
      <c r="E25" s="202"/>
      <c r="F25" s="202"/>
      <c r="G25" s="202"/>
      <c r="H25" s="202"/>
      <c r="I25" s="202"/>
      <c r="J25" s="202"/>
      <c r="K25" s="202"/>
      <c r="L25" s="202"/>
      <c r="M25" s="202"/>
      <c r="N25" s="202"/>
      <c r="O25" s="202"/>
      <c r="P25" s="202"/>
    </row>
    <row r="26" spans="1:16" ht="16.5" customHeight="1">
      <c r="A26" s="141" t="s">
        <v>324</v>
      </c>
      <c r="B26" s="64"/>
      <c r="C26" s="69"/>
      <c r="D26" s="70"/>
      <c r="E26" s="32"/>
      <c r="F26" s="32"/>
      <c r="G26" s="30"/>
      <c r="H26" s="32"/>
      <c r="I26" s="71"/>
      <c r="J26" s="30"/>
      <c r="K26" s="32"/>
      <c r="L26" s="33"/>
      <c r="M26" s="72"/>
      <c r="N26" s="72"/>
      <c r="O26" s="73"/>
      <c r="P26" s="30"/>
    </row>
    <row r="27" spans="1:16" ht="15">
      <c r="A27" s="141" t="s">
        <v>329</v>
      </c>
      <c r="B27" s="64"/>
      <c r="C27" s="69"/>
      <c r="D27" s="70"/>
      <c r="E27" s="32"/>
      <c r="F27" s="32"/>
      <c r="G27" s="30"/>
      <c r="H27" s="32"/>
      <c r="I27" s="71"/>
      <c r="J27" s="30"/>
      <c r="K27" s="32"/>
      <c r="L27" s="33"/>
      <c r="M27" s="72"/>
      <c r="N27" s="72"/>
      <c r="O27" s="73"/>
      <c r="P27" s="30"/>
    </row>
    <row r="28" spans="1:16" ht="15">
      <c r="A28" s="65" t="s">
        <v>328</v>
      </c>
      <c r="B28" s="64"/>
      <c r="C28" s="69"/>
      <c r="D28" s="70"/>
      <c r="E28" s="32"/>
      <c r="F28" s="32"/>
      <c r="G28" s="30"/>
      <c r="H28" s="32"/>
      <c r="I28" s="71"/>
      <c r="J28" s="30"/>
      <c r="K28" s="32"/>
      <c r="L28" s="33"/>
      <c r="M28" s="72"/>
      <c r="N28" s="72"/>
      <c r="O28" s="73"/>
      <c r="P28" s="30"/>
    </row>
    <row r="29" spans="1:16" ht="15">
      <c r="A29" s="65"/>
      <c r="B29" s="64"/>
      <c r="C29" s="69"/>
      <c r="D29" s="70"/>
      <c r="E29" s="32"/>
      <c r="F29" s="32"/>
      <c r="G29" s="30"/>
      <c r="H29" s="32"/>
      <c r="I29" s="71"/>
      <c r="J29" s="30"/>
      <c r="K29" s="32"/>
      <c r="L29" s="33"/>
      <c r="M29" s="72"/>
      <c r="N29" s="72"/>
      <c r="O29" s="73"/>
      <c r="P29" s="30"/>
    </row>
    <row r="30" spans="1:16" ht="15">
      <c r="A30" s="65"/>
      <c r="B30" s="64"/>
      <c r="C30" s="69"/>
      <c r="D30" s="70"/>
      <c r="E30" s="32"/>
      <c r="F30" s="32"/>
      <c r="G30" s="30"/>
      <c r="H30" s="32"/>
      <c r="I30" s="71"/>
      <c r="J30" s="30"/>
      <c r="K30" s="32"/>
      <c r="L30" s="33"/>
      <c r="M30" s="72"/>
      <c r="N30" s="72"/>
      <c r="O30" s="73"/>
      <c r="P30" s="30"/>
    </row>
    <row r="32" spans="1:16" ht="15">
      <c r="A32" s="202"/>
      <c r="B32" s="202"/>
      <c r="C32" s="202"/>
      <c r="D32" s="202"/>
      <c r="E32" s="202"/>
      <c r="F32" s="202"/>
      <c r="G32" s="202"/>
      <c r="H32" s="202"/>
      <c r="I32" s="202"/>
      <c r="J32" s="202"/>
      <c r="K32" s="202"/>
      <c r="L32" s="202"/>
      <c r="M32" s="202"/>
      <c r="N32" s="202"/>
      <c r="O32" s="202"/>
      <c r="P32" s="202"/>
    </row>
    <row r="33" spans="1:16" ht="15">
      <c r="A33" s="65"/>
      <c r="B33" s="66"/>
      <c r="C33" s="66"/>
      <c r="D33" s="66"/>
      <c r="E33" s="66"/>
      <c r="F33" s="66"/>
      <c r="G33" s="66"/>
      <c r="H33" s="66"/>
      <c r="I33" s="66"/>
      <c r="J33" s="66"/>
      <c r="K33" s="66"/>
      <c r="L33" s="66"/>
      <c r="M33" s="66"/>
      <c r="N33" s="66"/>
      <c r="O33" s="66"/>
      <c r="P33" s="66"/>
    </row>
    <row r="34" spans="1:16" ht="12.75" customHeight="1">
      <c r="A34" s="202"/>
      <c r="B34" s="202"/>
      <c r="C34" s="202"/>
      <c r="D34" s="202"/>
      <c r="E34" s="202"/>
      <c r="F34" s="202"/>
      <c r="G34" s="202"/>
      <c r="H34" s="202"/>
      <c r="I34" s="202"/>
      <c r="J34" s="202"/>
      <c r="K34" s="202"/>
      <c r="L34" s="202"/>
      <c r="M34" s="202"/>
      <c r="N34" s="202"/>
      <c r="O34" s="202"/>
      <c r="P34" s="202"/>
    </row>
    <row r="35" spans="1:16" ht="15">
      <c r="A35" s="202"/>
      <c r="B35" s="202"/>
      <c r="C35" s="202"/>
      <c r="D35" s="202"/>
      <c r="E35" s="202"/>
      <c r="F35" s="202"/>
      <c r="G35" s="202"/>
      <c r="H35" s="202"/>
      <c r="I35" s="202"/>
      <c r="J35" s="202"/>
      <c r="K35" s="202"/>
      <c r="L35" s="202"/>
      <c r="M35" s="202"/>
      <c r="N35" s="202"/>
      <c r="O35" s="202"/>
      <c r="P35" s="202"/>
    </row>
    <row r="36" spans="1:16" ht="15">
      <c r="A36" s="202"/>
      <c r="B36" s="202"/>
      <c r="C36" s="202"/>
      <c r="D36" s="202"/>
      <c r="E36" s="202"/>
      <c r="F36" s="202"/>
      <c r="G36" s="202"/>
      <c r="H36" s="202"/>
      <c r="I36" s="202"/>
      <c r="J36" s="202"/>
      <c r="K36" s="202"/>
      <c r="L36" s="202"/>
      <c r="M36" s="202"/>
      <c r="N36" s="202"/>
      <c r="O36" s="202"/>
      <c r="P36" s="202"/>
    </row>
    <row r="37" spans="1:16" ht="15">
      <c r="A37" s="202"/>
      <c r="B37" s="202"/>
      <c r="C37" s="202"/>
      <c r="D37" s="202"/>
      <c r="E37" s="202"/>
      <c r="F37" s="202"/>
      <c r="G37" s="202"/>
      <c r="H37" s="202"/>
      <c r="I37" s="202"/>
      <c r="J37" s="202"/>
      <c r="K37" s="202"/>
      <c r="L37" s="202"/>
      <c r="M37" s="202"/>
      <c r="N37" s="202"/>
      <c r="O37" s="202"/>
      <c r="P37" s="202"/>
    </row>
    <row r="38" spans="1:2" ht="15">
      <c r="A38" s="65"/>
      <c r="B38" s="61"/>
    </row>
  </sheetData>
  <sheetProtection/>
  <mergeCells count="37">
    <mergeCell ref="A35:P35"/>
    <mergeCell ref="A36:P36"/>
    <mergeCell ref="A32:P32"/>
    <mergeCell ref="E14:E15"/>
    <mergeCell ref="F14:F15"/>
    <mergeCell ref="A34:P34"/>
    <mergeCell ref="A25:P25"/>
    <mergeCell ref="D13:D15"/>
    <mergeCell ref="M14:N14"/>
    <mergeCell ref="E13:N13"/>
    <mergeCell ref="O13:O15"/>
    <mergeCell ref="P13:P14"/>
    <mergeCell ref="C13:C15"/>
    <mergeCell ref="L14:L15"/>
    <mergeCell ref="A3:P3"/>
    <mergeCell ref="A5:E5"/>
    <mergeCell ref="A6:E6"/>
    <mergeCell ref="F6:P6"/>
    <mergeCell ref="F5:P5"/>
    <mergeCell ref="F7:P7"/>
    <mergeCell ref="A10:E10"/>
    <mergeCell ref="A9:E9"/>
    <mergeCell ref="F10:P10"/>
    <mergeCell ref="A8:E8"/>
    <mergeCell ref="F8:P8"/>
    <mergeCell ref="A7:E7"/>
    <mergeCell ref="F9:P9"/>
    <mergeCell ref="A37:P37"/>
    <mergeCell ref="A1:P1"/>
    <mergeCell ref="B13:B15"/>
    <mergeCell ref="G14:H14"/>
    <mergeCell ref="I14:I15"/>
    <mergeCell ref="J14:K14"/>
    <mergeCell ref="A2:P2"/>
    <mergeCell ref="A11:E11"/>
    <mergeCell ref="A13:A15"/>
    <mergeCell ref="F11:P11"/>
  </mergeCells>
  <printOptions/>
  <pageMargins left="0.7" right="0.7" top="0.75" bottom="0.75" header="0.3" footer="0.3"/>
  <pageSetup fitToHeight="1" fitToWidth="1"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2019-12-24T09:06:06Z</dcterms:modified>
  <cp:category/>
  <cp:version/>
  <cp:contentType/>
  <cp:contentStatus/>
</cp:coreProperties>
</file>